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alma\GestioContractacio\IGAE\IGAE 2025\portal transparencia\"/>
    </mc:Choice>
  </mc:AlternateContent>
  <xr:revisionPtr revIDLastSave="0" documentId="13_ncr:1_{15E84AE1-2E14-43BF-BE36-1B9B15047358}" xr6:coauthVersionLast="47" xr6:coauthVersionMax="47" xr10:uidLastSave="{00000000-0000-0000-0000-000000000000}"/>
  <bookViews>
    <workbookView xWindow="30612" yWindow="-108" windowWidth="30936" windowHeight="16776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0" i="1" l="1"/>
  <c r="I9" i="1"/>
  <c r="I6" i="1"/>
  <c r="G6" i="1"/>
  <c r="E6" i="1"/>
  <c r="I5" i="1"/>
  <c r="E5" i="1"/>
  <c r="H7" i="1" l="1"/>
  <c r="H11" i="1"/>
  <c r="D12" i="1"/>
  <c r="E12" i="1"/>
  <c r="J11" i="1" l="1"/>
  <c r="F11" i="1"/>
  <c r="I12" i="1"/>
  <c r="G12" i="1"/>
  <c r="H6" i="1"/>
  <c r="H8" i="1"/>
  <c r="H9" i="1"/>
  <c r="H10" i="1"/>
  <c r="H5" i="1"/>
  <c r="H12" i="1" l="1"/>
  <c r="J12" i="1" l="1"/>
  <c r="J10" i="1"/>
  <c r="J9" i="1"/>
  <c r="J8" i="1"/>
  <c r="J7" i="1"/>
  <c r="J6" i="1"/>
  <c r="J5" i="1"/>
  <c r="F7" i="1"/>
  <c r="F6" i="1"/>
  <c r="F8" i="1"/>
  <c r="F9" i="1"/>
  <c r="F10" i="1"/>
  <c r="F5" i="1"/>
  <c r="F12" i="1" l="1"/>
</calcChain>
</file>

<file path=xl/sharedStrings.xml><?xml version="1.0" encoding="utf-8"?>
<sst xmlns="http://schemas.openxmlformats.org/spreadsheetml/2006/main" count="20" uniqueCount="19">
  <si>
    <t>Total Contratos</t>
  </si>
  <si>
    <t>PYMES</t>
  </si>
  <si>
    <t>Periodo</t>
  </si>
  <si>
    <t>Clasific. Procedimiento</t>
  </si>
  <si>
    <t>Nº</t>
  </si>
  <si>
    <t>Imp. Adjudicado (IVA INCL)</t>
  </si>
  <si>
    <t>% s/ Total Importe Adjudicado (IVA INCL)</t>
  </si>
  <si>
    <t>%  s/ Total Obras y procedimiento</t>
  </si>
  <si>
    <t>Imp. Adjudicado (IVA INCL) Pymes y Micro.</t>
  </si>
  <si>
    <t>% Importe Adjudicado (IVA INCL) Pymes y Micro s/ Imp Adj (IVA INCL) Total Obras</t>
  </si>
  <si>
    <t>Abierto</t>
  </si>
  <si>
    <t>Negociado sin publicidad</t>
  </si>
  <si>
    <t>Menor</t>
  </si>
  <si>
    <t>Total sobre Tipo de Contrato</t>
  </si>
  <si>
    <t>Abierto Armonizado</t>
  </si>
  <si>
    <t>Simplificado</t>
  </si>
  <si>
    <t>Súper Simplificado</t>
  </si>
  <si>
    <t>Suministros</t>
  </si>
  <si>
    <t>Sist.Dinámi.Adq.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</si>
</sst>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0;[Red]&quot;(&quot;#,##0.00&quot;)&quot;"/>
    <numFmt numFmtId="166" formatCode="#,##0;[Red]&quot;(&quot;#,##0&quot;)&quot;"/>
    <numFmt numFmtId="167" formatCode="&quot; &quot;#,##0.00&quot; &quot;;&quot;-&quot;#,##0.00&quot; &quot;;&quot; -&quot;00&quot; &quot;;&quot; &quot;@&quot; &quot;"/>
  </numFmts>
  <fonts count="8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0"/>
      <color rgb="FF000000"/>
      <name val="Calibri"/>
      <family val="2"/>
    </font>
    <font>
      <b/>
      <sz val="16"/>
      <color rgb="FFFFFFFF"/>
      <name val="Calibri"/>
      <family val="2"/>
    </font>
    <font>
      <b/>
      <sz val="12"/>
      <color rgb="FFFFFFFF"/>
      <name val="Calibri"/>
      <family val="2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1869B"/>
        <bgColor rgb="FF31869B"/>
      </patternFill>
    </fill>
    <fill>
      <patternFill patternType="solid">
        <fgColor rgb="FFC5D9F1"/>
        <bgColor rgb="FFC5D9F1"/>
      </patternFill>
    </fill>
    <fill>
      <patternFill patternType="solid">
        <fgColor rgb="FFDAEEF3"/>
        <bgColor rgb="FFDAEEF3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" fillId="0" borderId="0" applyNumberFormat="0" applyBorder="0" applyProtection="0"/>
  </cellStyleXfs>
  <cellXfs count="32">
    <xf numFmtId="0" fontId="0" fillId="0" borderId="0" xfId="0"/>
    <xf numFmtId="0" fontId="0" fillId="0" borderId="0" xfId="0" applyAlignment="1">
      <alignment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right" vertical="center" wrapText="1"/>
    </xf>
    <xf numFmtId="10" fontId="6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5" fontId="6" fillId="0" borderId="4" xfId="3" applyNumberFormat="1" applyFont="1" applyFill="1" applyBorder="1" applyAlignment="1" applyProtection="1">
      <alignment horizontal="left" wrapText="1"/>
    </xf>
    <xf numFmtId="165" fontId="7" fillId="0" borderId="7" xfId="3" applyNumberFormat="1" applyFont="1" applyFill="1" applyBorder="1" applyAlignment="1" applyProtection="1">
      <alignment horizontal="left" wrapText="1"/>
    </xf>
    <xf numFmtId="166" fontId="7" fillId="0" borderId="6" xfId="3" applyNumberFormat="1" applyFont="1" applyFill="1" applyBorder="1" applyAlignment="1" applyProtection="1">
      <alignment horizontal="center" vertical="center" wrapText="1"/>
    </xf>
    <xf numFmtId="165" fontId="7" fillId="0" borderId="8" xfId="3" applyNumberFormat="1" applyFont="1" applyFill="1" applyBorder="1" applyAlignment="1" applyProtection="1">
      <alignment horizontal="center" vertical="center" wrapText="1"/>
    </xf>
    <xf numFmtId="166" fontId="7" fillId="0" borderId="8" xfId="3" applyNumberFormat="1" applyFont="1" applyFill="1" applyBorder="1" applyAlignment="1" applyProtection="1">
      <alignment horizontal="center" vertical="center" wrapText="1"/>
    </xf>
    <xf numFmtId="9" fontId="7" fillId="0" borderId="8" xfId="1" applyFont="1" applyFill="1" applyBorder="1" applyAlignment="1" applyProtection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165" fontId="6" fillId="0" borderId="11" xfId="3" applyNumberFormat="1" applyFont="1" applyFill="1" applyBorder="1" applyAlignment="1" applyProtection="1">
      <alignment horizontal="left" wrapText="1"/>
    </xf>
    <xf numFmtId="3" fontId="6" fillId="0" borderId="12" xfId="0" applyNumberFormat="1" applyFont="1" applyBorder="1" applyAlignment="1">
      <alignment horizontal="center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3" fontId="6" fillId="0" borderId="13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0" fontId="0" fillId="2" borderId="1" xfId="0" applyFill="1" applyBorder="1"/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</cellXfs>
  <cellStyles count="4">
    <cellStyle name="Millares 2" xfId="2" xr:uid="{00000000-0005-0000-0000-000000000000}"/>
    <cellStyle name="Normal" xfId="0" builtinId="0" customBuiltin="1"/>
    <cellStyle name="Normal 2" xfId="3" xr:uid="{00000000-0005-0000-0000-000002000000}"/>
    <cellStyle name="Porcentaje" xfId="1" builtinId="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3"/>
  <sheetViews>
    <sheetView tabSelected="1" topLeftCell="A4" zoomScaleNormal="100" workbookViewId="0">
      <selection activeCell="I11" sqref="I11"/>
    </sheetView>
  </sheetViews>
  <sheetFormatPr baseColWidth="10" defaultColWidth="14.88671875" defaultRowHeight="14.4" x14ac:dyDescent="0.3"/>
  <cols>
    <col min="1" max="1" width="14.88671875" style="1" customWidth="1"/>
    <col min="2" max="4" width="14.88671875" style="1"/>
    <col min="5" max="5" width="15.6640625" style="1" customWidth="1"/>
    <col min="6" max="16384" width="14.88671875" style="1"/>
  </cols>
  <sheetData>
    <row r="1" spans="2:10" ht="15" thickBot="1" x14ac:dyDescent="0.35"/>
    <row r="2" spans="2:10" ht="21.6" thickBot="1" x14ac:dyDescent="0.35">
      <c r="B2" s="27"/>
      <c r="C2" s="27"/>
      <c r="D2" s="28" t="s">
        <v>17</v>
      </c>
      <c r="E2" s="28"/>
      <c r="F2" s="28"/>
      <c r="G2" s="28"/>
      <c r="H2" s="28"/>
      <c r="I2" s="28"/>
      <c r="J2" s="28"/>
    </row>
    <row r="3" spans="2:10" ht="15.6" x14ac:dyDescent="0.3">
      <c r="B3" s="27"/>
      <c r="C3" s="27"/>
      <c r="D3" s="29" t="s">
        <v>0</v>
      </c>
      <c r="E3" s="29"/>
      <c r="F3" s="29"/>
      <c r="G3" s="30" t="s">
        <v>1</v>
      </c>
      <c r="H3" s="30"/>
      <c r="I3" s="30"/>
      <c r="J3" s="30"/>
    </row>
    <row r="4" spans="2:10" ht="82.8" x14ac:dyDescent="0.3">
      <c r="B4" s="2" t="s">
        <v>2</v>
      </c>
      <c r="C4" s="3" t="s">
        <v>3</v>
      </c>
      <c r="D4" s="2" t="s">
        <v>4</v>
      </c>
      <c r="E4" s="4" t="s">
        <v>5</v>
      </c>
      <c r="F4" s="4" t="s">
        <v>6</v>
      </c>
      <c r="G4" s="5" t="s">
        <v>4</v>
      </c>
      <c r="H4" s="5" t="s">
        <v>7</v>
      </c>
      <c r="I4" s="5" t="s">
        <v>8</v>
      </c>
      <c r="J4" s="6" t="s">
        <v>9</v>
      </c>
    </row>
    <row r="5" spans="2:10" ht="15" thickBot="1" x14ac:dyDescent="0.35">
      <c r="B5" s="31">
        <v>2025</v>
      </c>
      <c r="C5" s="7" t="s">
        <v>10</v>
      </c>
      <c r="D5" s="8">
        <v>6</v>
      </c>
      <c r="E5" s="9">
        <f>883622.56+171565.9</f>
        <v>1055188.46</v>
      </c>
      <c r="F5" s="10">
        <f>E5/E12</f>
        <v>0.14020759540063246</v>
      </c>
      <c r="G5" s="11">
        <v>4</v>
      </c>
      <c r="H5" s="12">
        <f>G5/D5</f>
        <v>0.66666666666666663</v>
      </c>
      <c r="I5" s="9">
        <f>543144.05+171565.9</f>
        <v>714709.95000000007</v>
      </c>
      <c r="J5" s="13">
        <f>I5/$E12</f>
        <v>9.4966697701002412E-2</v>
      </c>
    </row>
    <row r="6" spans="2:10" ht="28.2" thickBot="1" x14ac:dyDescent="0.35">
      <c r="B6" s="31"/>
      <c r="C6" s="7" t="s">
        <v>14</v>
      </c>
      <c r="D6" s="8">
        <v>12</v>
      </c>
      <c r="E6" s="9">
        <f>3442928.58+223742.37</f>
        <v>3666670.95</v>
      </c>
      <c r="F6" s="10">
        <f>E6/E12</f>
        <v>0.48720691754423917</v>
      </c>
      <c r="G6" s="11">
        <f>9+1</f>
        <v>10</v>
      </c>
      <c r="H6" s="12">
        <f t="shared" ref="H6:H12" si="0">G6/D6</f>
        <v>0.83333333333333337</v>
      </c>
      <c r="I6" s="9">
        <f>3198722.2+223742.37</f>
        <v>3422464.5700000003</v>
      </c>
      <c r="J6" s="13">
        <f>I6/E12</f>
        <v>0.45475812700184348</v>
      </c>
    </row>
    <row r="7" spans="2:10" ht="28.2" thickBot="1" x14ac:dyDescent="0.35">
      <c r="B7" s="31"/>
      <c r="C7" s="7" t="s">
        <v>11</v>
      </c>
      <c r="D7" s="8">
        <v>1</v>
      </c>
      <c r="E7" s="9">
        <v>14943.5</v>
      </c>
      <c r="F7" s="10">
        <f>E7/E12</f>
        <v>1.9856094728986622E-3</v>
      </c>
      <c r="G7" s="11">
        <v>1</v>
      </c>
      <c r="H7" s="12">
        <f>G7/D7</f>
        <v>1</v>
      </c>
      <c r="I7" s="9">
        <v>14943.5</v>
      </c>
      <c r="J7" s="13">
        <f>I7/E12</f>
        <v>1.9856094728986622E-3</v>
      </c>
    </row>
    <row r="8" spans="2:10" customFormat="1" ht="15" thickBot="1" x14ac:dyDescent="0.35">
      <c r="B8" s="31"/>
      <c r="C8" s="7" t="s">
        <v>15</v>
      </c>
      <c r="D8" s="8">
        <v>8</v>
      </c>
      <c r="E8" s="9">
        <v>746941.89</v>
      </c>
      <c r="F8" s="10">
        <f>E8/E12</f>
        <v>9.9249499279876252E-2</v>
      </c>
      <c r="G8" s="11">
        <v>6</v>
      </c>
      <c r="H8" s="12">
        <f>G8/D8</f>
        <v>0.75</v>
      </c>
      <c r="I8" s="9">
        <v>599333.24</v>
      </c>
      <c r="J8" s="13">
        <f>I8/E12</f>
        <v>7.9636079818452665E-2</v>
      </c>
    </row>
    <row r="9" spans="2:10" customFormat="1" ht="28.2" thickBot="1" x14ac:dyDescent="0.35">
      <c r="B9" s="31"/>
      <c r="C9" s="7" t="s">
        <v>16</v>
      </c>
      <c r="D9" s="8">
        <v>22</v>
      </c>
      <c r="E9" s="9">
        <v>957612.85</v>
      </c>
      <c r="F9" s="10">
        <f>E9/E12</f>
        <v>0.12724228904403156</v>
      </c>
      <c r="G9" s="11">
        <v>16</v>
      </c>
      <c r="H9" s="12">
        <f t="shared" si="0"/>
        <v>0.72727272727272729</v>
      </c>
      <c r="I9" s="9">
        <f>647467.48+47725.88</f>
        <v>695193.36</v>
      </c>
      <c r="J9" s="13">
        <f>I9/E12</f>
        <v>9.2373441369976911E-2</v>
      </c>
    </row>
    <row r="10" spans="2:10" customFormat="1" ht="15" thickBot="1" x14ac:dyDescent="0.35">
      <c r="B10" s="31"/>
      <c r="C10" s="14" t="s">
        <v>12</v>
      </c>
      <c r="D10" s="8">
        <v>14</v>
      </c>
      <c r="E10" s="9">
        <v>62831.199999999997</v>
      </c>
      <c r="F10" s="10">
        <f>E10/E12</f>
        <v>8.3486616865921931E-3</v>
      </c>
      <c r="G10" s="11">
        <v>10</v>
      </c>
      <c r="H10" s="12">
        <f t="shared" si="0"/>
        <v>0.7142857142857143</v>
      </c>
      <c r="I10" s="9">
        <f>16380.6+5271.64+179.92+3247.76</f>
        <v>25079.919999999998</v>
      </c>
      <c r="J10" s="13">
        <f>I10/E12</f>
        <v>3.3324807930900134E-3</v>
      </c>
    </row>
    <row r="11" spans="2:10" customFormat="1" ht="15" thickBot="1" x14ac:dyDescent="0.35">
      <c r="B11" s="31"/>
      <c r="C11" s="22" t="s">
        <v>18</v>
      </c>
      <c r="D11" s="23">
        <v>1</v>
      </c>
      <c r="E11" s="24">
        <v>1021711.99</v>
      </c>
      <c r="F11" s="10">
        <f>E11/E12</f>
        <v>0.13575942757172973</v>
      </c>
      <c r="G11" s="25">
        <v>1</v>
      </c>
      <c r="H11" s="26">
        <f t="shared" si="0"/>
        <v>1</v>
      </c>
      <c r="I11" s="24">
        <v>1021711.99</v>
      </c>
      <c r="J11" s="13">
        <f>I11/E12</f>
        <v>0.13575942757172973</v>
      </c>
    </row>
    <row r="12" spans="2:10" customFormat="1" ht="47.4" thickBot="1" x14ac:dyDescent="0.35">
      <c r="B12" s="31"/>
      <c r="C12" s="15" t="s">
        <v>13</v>
      </c>
      <c r="D12" s="16">
        <f>SUM(D5:D11)</f>
        <v>64</v>
      </c>
      <c r="E12" s="17">
        <f>SUM(E5:E11)</f>
        <v>7525900.8399999999</v>
      </c>
      <c r="F12" s="19">
        <f>SUM(F5:F11)</f>
        <v>1</v>
      </c>
      <c r="G12" s="18">
        <f>SUM(G5:G11)</f>
        <v>48</v>
      </c>
      <c r="H12" s="20">
        <f t="shared" si="0"/>
        <v>0.75</v>
      </c>
      <c r="I12" s="17">
        <f>SUM(I5:I11)</f>
        <v>6493436.5300000012</v>
      </c>
      <c r="J12" s="21">
        <f>I12/E12</f>
        <v>0.86281186372899399</v>
      </c>
    </row>
    <row r="13" spans="2:10" customFormat="1" x14ac:dyDescent="0.3">
      <c r="B13" s="1"/>
      <c r="C13" s="1"/>
      <c r="D13" s="1"/>
      <c r="E13" s="1"/>
      <c r="F13" s="1"/>
      <c r="G13" s="1"/>
      <c r="H13" s="1"/>
      <c r="I13" s="1"/>
      <c r="J13" s="1"/>
    </row>
  </sheetData>
  <mergeCells count="5">
    <mergeCell ref="B2:C3"/>
    <mergeCell ref="D2:J2"/>
    <mergeCell ref="D3:F3"/>
    <mergeCell ref="G3:J3"/>
    <mergeCell ref="B5:B12"/>
  </mergeCells>
  <pageMargins left="0.70866141732283472" right="0.70866141732283472" top="0.74803149606299213" bottom="0.74803149606299213" header="0.31496062992125984" footer="0.31496062992125984"/>
  <pageSetup paperSize="9" scale="8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4.88671875" defaultRowHeight="14.4" x14ac:dyDescent="0.3"/>
  <cols>
    <col min="1" max="1" width="14.88671875" customWidth="1"/>
  </cols>
  <sheetData/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4.88671875" defaultRowHeight="14.4" x14ac:dyDescent="0.3"/>
  <cols>
    <col min="1" max="1" width="14.88671875" customWidth="1"/>
  </cols>
  <sheetData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 OgovSystem</dc:creator>
  <cp:lastModifiedBy>Buades Payeras, Mª de los Ángeles</cp:lastModifiedBy>
  <cp:lastPrinted>2026-03-03T10:37:56Z</cp:lastPrinted>
  <dcterms:created xsi:type="dcterms:W3CDTF">2025-03-24T13:28:05Z</dcterms:created>
  <dcterms:modified xsi:type="dcterms:W3CDTF">2026-03-03T10:38:00Z</dcterms:modified>
</cp:coreProperties>
</file>