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-30" windowWidth="11520" windowHeight="7650" firstSheet="1" activeTab="1"/>
  </bookViews>
  <sheets>
    <sheet name="2018" sheetId="1" state="hidden" r:id="rId1"/>
    <sheet name="formalizados" sheetId="2" r:id="rId2"/>
  </sheets>
  <definedNames>
    <definedName name="_xlnm._FilterDatabase" localSheetId="1" hidden="1">formalizados!$A$1:$V$9</definedName>
    <definedName name="Z_2192ECC8_05E2_4BE6_A83F_37050B0BC6EE_.wvu.Cols" localSheetId="0" hidden="1">'2018'!$F:$F</definedName>
    <definedName name="Z_23A4B296_5059_4868_B050_512E9CFEFB94_.wvu.Cols" localSheetId="0" hidden="1">'2018'!$F:$F</definedName>
    <definedName name="Z_23A4B296_5059_4868_B050_512E9CFEFB94_.wvu.FilterData" localSheetId="1" hidden="1">formalizados!$A$1:$V$9</definedName>
    <definedName name="Z_31A8E56A_9070_48DE_A419_A8F29BB78685_.wvu.FilterData" localSheetId="1" hidden="1">formalizados!$A$1:$V$8</definedName>
    <definedName name="Z_51A90EEB_9759_4FC3_B0C1_5F06732FC073_.wvu.Cols" localSheetId="0" hidden="1">'2018'!$F:$F</definedName>
    <definedName name="Z_6BCC436C_2DC9_41DB_836B_4C1977E4C666_.wvu.Cols" localSheetId="0" hidden="1">'2018'!$F:$F</definedName>
    <definedName name="Z_989F8DF6_0E5B_4E5B_8467_F3AFAE84F0CF_.wvu.Cols" localSheetId="0" hidden="1">'2018'!$F:$F</definedName>
    <definedName name="Z_989F8DF6_0E5B_4E5B_8467_F3AFAE84F0CF_.wvu.FilterData" localSheetId="1" hidden="1">formalizados!$A$1:$V$9</definedName>
    <definedName name="Z_C957013D_BF88_448B_85F8_50FBA124866A_.wvu.Cols" localSheetId="0" hidden="1">'2018'!$F:$F</definedName>
    <definedName name="Z_CDEFA05F_38BD_4B76_8F4A_70F77481AE47_.wvu.FilterData" localSheetId="1" hidden="1">formalizados!$A$1:$V$8</definedName>
    <definedName name="Z_E2731E68_1500_4DE5_8106_FA7AA1897524_.wvu.Cols" localSheetId="0" hidden="1">'2018'!$F:$F</definedName>
    <definedName name="Z_EDAFC846_E957_4899_BCA8_968FE1EC345B_.wvu.Cols" localSheetId="0" hidden="1">'2018'!$F:$F</definedName>
    <definedName name="Z_EDAFC846_E957_4899_BCA8_968FE1EC345B_.wvu.FilterData" localSheetId="1" hidden="1">formalizados!$A$1:$V$9</definedName>
    <definedName name="Z_F79B72A3_5B84_4B27_B5E0_2542972A6716_.wvu.Cols" localSheetId="0" hidden="1">'2018'!$F:$F</definedName>
    <definedName name="Z_FFE533C6_01D3_45E7_A30A_3D9C56AA10BF_.wvu.FilterData" localSheetId="1" hidden="1">formalizados!$A$1:$V$9</definedName>
  </definedNames>
  <calcPr calcId="145621"/>
  <customWorkbookViews>
    <customWorkbookView name="Pedro Batlle Planells - Vista personalizada" guid="{23A4B296-5059-4868-B050-512E9CFEFB94}" mergeInterval="0" personalView="1" maximized="1" windowWidth="1920" windowHeight="854" activeSheetId="4"/>
    <customWorkbookView name="Mª Jesús Vegas Alonso - Vista personalizada" guid="{2192ECC8-05E2-4BE6-A83F-37050B0BC6EE}" mergeInterval="0" personalView="1" maximized="1" windowWidth="1047" windowHeight="842" activeSheetId="3"/>
    <customWorkbookView name="Silvia Artigues Torres - Vista personalizada" guid="{6BCC436C-2DC9-41DB-836B-4C1977E4C666}" mergeInterval="0" personalView="1" maximized="1" windowWidth="2560" windowHeight="1167" activeSheetId="4"/>
    <customWorkbookView name="Peñalver de Lamo, Olga - Vista personalizada" guid="{E2731E68-1500-4DE5-8106-FA7AA1897524}" mergeInterval="0" personalView="1" maximized="1" windowWidth="2560" windowHeight="1167" activeSheetId="2"/>
    <customWorkbookView name="Inés Sánchez Gómez - Vista personalizada" guid="{C957013D-BF88-448B-85F8-50FBA124866A}" mergeInterval="0" personalView="1" maximized="1" windowWidth="1920" windowHeight="855" activeSheetId="2"/>
    <customWorkbookView name="Manuel González García - Vista personalizada" guid="{F79B72A3-5B84-4B27-B5E0-2542972A6716}" mergeInterval="0" personalView="1" maximized="1" windowWidth="1858" windowHeight="893" activeSheetId="8"/>
    <customWorkbookView name="Martinez Arroyo, José Antonio - Vista personalizada" guid="{51A90EEB-9759-4FC3-B0C1-5F06732FC073}" mergeInterval="0" personalView="1" maximized="1" windowWidth="1920" windowHeight="902" activeSheetId="2"/>
    <customWorkbookView name="Caridad García Grande - Vista personalizada" guid="{EDAFC846-E957-4899-BCA8-968FE1EC345B}" mergeInterval="0" personalView="1" maximized="1" windowWidth="2560" windowHeight="1081" activeSheetId="15" showComments="commIndAndComment"/>
    <customWorkbookView name="Buades Payeras, Mª de los Ángeles - Vista personalizada" guid="{989F8DF6-0E5B-4E5B-8467-F3AFAE84F0CF}" mergeInterval="0" personalView="1" maximized="1" windowWidth="1916" windowHeight="774" activeSheetId="8"/>
  </customWorkbookViews>
</workbook>
</file>

<file path=xl/calcChain.xml><?xml version="1.0" encoding="utf-8"?>
<calcChain xmlns="http://schemas.openxmlformats.org/spreadsheetml/2006/main">
  <c r="L160" i="2" l="1"/>
  <c r="L159" i="2"/>
  <c r="L158" i="2"/>
  <c r="M157" i="2"/>
  <c r="L157" i="2" s="1"/>
  <c r="L156" i="2"/>
  <c r="L155" i="2"/>
  <c r="L154" i="2"/>
  <c r="L153" i="2"/>
  <c r="L152" i="2"/>
  <c r="M151" i="2"/>
  <c r="K151" i="2"/>
  <c r="J151" i="2"/>
  <c r="I151" i="2"/>
  <c r="L150" i="2"/>
  <c r="L149" i="2"/>
  <c r="L148" i="2"/>
  <c r="L147" i="2"/>
  <c r="L146" i="2"/>
  <c r="L145" i="2"/>
  <c r="L144" i="2"/>
  <c r="M144" i="2" s="1"/>
  <c r="L143" i="2"/>
  <c r="L141" i="2"/>
  <c r="M141" i="2" s="1"/>
  <c r="L140" i="2"/>
  <c r="L139" i="2"/>
  <c r="L138" i="2"/>
  <c r="L137" i="2" s="1"/>
  <c r="M137" i="2"/>
  <c r="K137" i="2"/>
  <c r="J137" i="2"/>
  <c r="I137" i="2"/>
  <c r="L136" i="2"/>
  <c r="M136" i="2" s="1"/>
  <c r="L135" i="2"/>
  <c r="M135" i="2" s="1"/>
  <c r="L134" i="2"/>
  <c r="K133" i="2"/>
  <c r="J133" i="2"/>
  <c r="I133" i="2"/>
  <c r="L132" i="2"/>
  <c r="M132" i="2" s="1"/>
  <c r="L131" i="2"/>
  <c r="M131" i="2" s="1"/>
  <c r="L130" i="2"/>
  <c r="M130" i="2" s="1"/>
  <c r="L129" i="2"/>
  <c r="M129" i="2" s="1"/>
  <c r="L128" i="2"/>
  <c r="M128" i="2" s="1"/>
  <c r="L127" i="2"/>
  <c r="M127" i="2" s="1"/>
  <c r="L126" i="2"/>
  <c r="M126" i="2" s="1"/>
  <c r="L125" i="2"/>
  <c r="M125" i="2" s="1"/>
  <c r="L124" i="2"/>
  <c r="M124" i="2" s="1"/>
  <c r="L123" i="2"/>
  <c r="M123" i="2" s="1"/>
  <c r="L122" i="2"/>
  <c r="M122" i="2" s="1"/>
  <c r="L121" i="2"/>
  <c r="M121" i="2" s="1"/>
  <c r="L120" i="2"/>
  <c r="M120" i="2" s="1"/>
  <c r="L119" i="2"/>
  <c r="M119" i="2" s="1"/>
  <c r="L118" i="2"/>
  <c r="M118" i="2" s="1"/>
  <c r="L117" i="2"/>
  <c r="M117" i="2" s="1"/>
  <c r="L116" i="2"/>
  <c r="M116" i="2" s="1"/>
  <c r="L115" i="2"/>
  <c r="M115" i="2" s="1"/>
  <c r="L114" i="2"/>
  <c r="M114" i="2" s="1"/>
  <c r="L113" i="2"/>
  <c r="M113" i="2" s="1"/>
  <c r="L112" i="2"/>
  <c r="M112" i="2" s="1"/>
  <c r="L111" i="2"/>
  <c r="L110" i="2"/>
  <c r="M109" i="2"/>
  <c r="L109" i="2"/>
  <c r="K109" i="2"/>
  <c r="J109" i="2"/>
  <c r="I109" i="2"/>
  <c r="L108" i="2"/>
  <c r="L107" i="2"/>
  <c r="L106" i="2"/>
  <c r="L105" i="2"/>
  <c r="L104" i="2"/>
  <c r="L103" i="2"/>
  <c r="L102" i="2"/>
  <c r="L101" i="2"/>
  <c r="L100" i="2"/>
  <c r="L99" i="2" s="1"/>
  <c r="M99" i="2"/>
  <c r="K99" i="2"/>
  <c r="J99" i="2"/>
  <c r="I99" i="2"/>
  <c r="L98" i="2"/>
  <c r="L97" i="2"/>
  <c r="L96" i="2"/>
  <c r="L95" i="2"/>
  <c r="L94" i="2"/>
  <c r="L93" i="2"/>
  <c r="M92" i="2"/>
  <c r="L92" i="2"/>
  <c r="K92" i="2"/>
  <c r="J92" i="2"/>
  <c r="I92" i="2"/>
  <c r="L91" i="2"/>
  <c r="L90" i="2"/>
  <c r="L89" i="2"/>
  <c r="M88" i="2"/>
  <c r="K88" i="2"/>
  <c r="J88" i="2"/>
  <c r="I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M66" i="2"/>
  <c r="K66" i="2"/>
  <c r="J66" i="2"/>
  <c r="I66" i="2"/>
  <c r="L65" i="2"/>
  <c r="L64" i="2"/>
  <c r="L63" i="2"/>
  <c r="L62" i="2"/>
  <c r="M61" i="2"/>
  <c r="K61" i="2"/>
  <c r="J61" i="2"/>
  <c r="I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 s="1"/>
  <c r="M40" i="2"/>
  <c r="K40" i="2"/>
  <c r="J40" i="2"/>
  <c r="I40" i="2"/>
  <c r="L39" i="2"/>
  <c r="L38" i="2"/>
  <c r="L37" i="2"/>
  <c r="L36" i="2"/>
  <c r="L35" i="2"/>
  <c r="L34" i="2"/>
  <c r="L33" i="2"/>
  <c r="L32" i="2"/>
  <c r="L31" i="2"/>
  <c r="L30" i="2"/>
  <c r="L29" i="2"/>
  <c r="L27" i="2"/>
  <c r="L26" i="2"/>
  <c r="L25" i="2"/>
  <c r="L24" i="2"/>
  <c r="L23" i="2"/>
  <c r="L22" i="2"/>
  <c r="L21" i="2"/>
  <c r="L20" i="2"/>
  <c r="L19" i="2"/>
  <c r="L18" i="2" s="1"/>
  <c r="M18" i="2"/>
  <c r="K18" i="2"/>
  <c r="J18" i="2"/>
  <c r="I18" i="2"/>
  <c r="L17" i="2"/>
  <c r="L16" i="2"/>
  <c r="L15" i="2"/>
  <c r="L14" i="2"/>
  <c r="L13" i="2"/>
  <c r="M12" i="2"/>
  <c r="K12" i="2"/>
  <c r="J12" i="2"/>
  <c r="I12" i="2"/>
  <c r="L11" i="2"/>
  <c r="L10" i="2"/>
  <c r="L88" i="2" l="1"/>
  <c r="L66" i="2"/>
  <c r="L12" i="2"/>
  <c r="L61" i="2"/>
  <c r="L133" i="2"/>
  <c r="L151" i="2"/>
  <c r="M134" i="2"/>
  <c r="M133" i="2" s="1"/>
  <c r="L8" i="2" l="1"/>
  <c r="L9" i="2" l="1"/>
  <c r="L7" i="2" l="1"/>
  <c r="L4" i="2" l="1"/>
  <c r="L5" i="2" l="1"/>
  <c r="L6" i="2" l="1"/>
  <c r="L2" i="2" l="1"/>
  <c r="L3" i="2" l="1"/>
  <c r="J93" i="1" l="1"/>
  <c r="K93" i="1" s="1"/>
  <c r="J88" i="1"/>
  <c r="K88" i="1" s="1"/>
  <c r="J89" i="1"/>
  <c r="K89" i="1" s="1"/>
  <c r="J87" i="1"/>
  <c r="K87" i="1" s="1"/>
  <c r="J66" i="1"/>
  <c r="K66" i="1" s="1"/>
  <c r="J92" i="1"/>
  <c r="K92" i="1" s="1"/>
  <c r="J86" i="1"/>
  <c r="K86" i="1" s="1"/>
  <c r="J62" i="1"/>
  <c r="K62" i="1" s="1"/>
  <c r="J81" i="1"/>
  <c r="K81" i="1" s="1"/>
  <c r="J78" i="1"/>
  <c r="K78" i="1" s="1"/>
  <c r="J79" i="1"/>
  <c r="J80" i="1"/>
  <c r="K80" i="1" s="1"/>
  <c r="J46" i="1"/>
  <c r="K46" i="1" s="1"/>
  <c r="J61" i="1"/>
  <c r="K61" i="1" s="1"/>
  <c r="J83" i="1"/>
  <c r="K83" i="1" s="1"/>
  <c r="J70" i="1"/>
  <c r="K70" i="1" s="1"/>
  <c r="J63" i="1"/>
  <c r="K63" i="1" s="1"/>
  <c r="J6" i="1"/>
  <c r="K6" i="1" s="1"/>
  <c r="J45" i="1"/>
  <c r="K45" i="1" s="1"/>
  <c r="J65" i="1"/>
  <c r="K65" i="1" s="1"/>
  <c r="J72" i="1"/>
  <c r="K72" i="1" s="1"/>
  <c r="J56" i="1"/>
  <c r="K56" i="1" s="1"/>
  <c r="J47" i="1"/>
  <c r="K47" i="1" s="1"/>
  <c r="J32" i="1"/>
  <c r="K32" i="1" s="1"/>
  <c r="J29" i="1"/>
  <c r="K29" i="1" s="1"/>
  <c r="J31" i="1"/>
  <c r="K31" i="1" s="1"/>
  <c r="J85" i="1"/>
  <c r="K85" i="1" s="1"/>
  <c r="J76" i="1"/>
  <c r="K76" i="1" s="1"/>
  <c r="J77" i="1"/>
  <c r="J64" i="1"/>
  <c r="J84" i="1"/>
  <c r="K84" i="1" s="1"/>
  <c r="J58" i="1"/>
  <c r="K58" i="1" s="1"/>
  <c r="J75" i="1"/>
  <c r="K75" i="1" s="1"/>
  <c r="J71" i="1"/>
  <c r="K71" i="1" s="1"/>
  <c r="J74" i="1"/>
  <c r="K74" i="1" s="1"/>
  <c r="J7" i="1"/>
  <c r="K7" i="1" s="1"/>
  <c r="J8" i="1"/>
  <c r="K8" i="1" s="1"/>
  <c r="J9" i="1"/>
  <c r="K9" i="1" s="1"/>
  <c r="J11" i="1"/>
  <c r="K11" i="1" s="1"/>
  <c r="J12" i="1"/>
  <c r="K12" i="1" s="1"/>
  <c r="J13" i="1"/>
  <c r="K13" i="1" s="1"/>
  <c r="J16" i="1"/>
  <c r="K16" i="1" s="1"/>
  <c r="J17" i="1"/>
  <c r="K17" i="1" s="1"/>
  <c r="J18" i="1"/>
  <c r="K18" i="1" s="1"/>
  <c r="J19" i="1"/>
  <c r="K19" i="1" s="1"/>
  <c r="J20" i="1"/>
  <c r="K20" i="1" s="1"/>
  <c r="J22" i="1"/>
  <c r="K22" i="1" s="1"/>
  <c r="J23" i="1"/>
  <c r="K23" i="1" s="1"/>
  <c r="J24" i="1"/>
  <c r="K24" i="1" s="1"/>
  <c r="J25" i="1"/>
  <c r="K25" i="1" s="1"/>
  <c r="J26" i="1"/>
  <c r="K26" i="1" s="1"/>
  <c r="J27" i="1"/>
  <c r="K27" i="1" s="1"/>
  <c r="J34" i="1"/>
  <c r="K34" i="1" s="1"/>
  <c r="J37" i="1"/>
  <c r="K37" i="1" s="1"/>
  <c r="J39" i="1"/>
  <c r="K39" i="1" s="1"/>
  <c r="J40" i="1"/>
  <c r="K40" i="1" s="1"/>
  <c r="J41" i="1"/>
  <c r="K41" i="1" s="1"/>
  <c r="J42" i="1"/>
  <c r="K42" i="1" s="1"/>
  <c r="J43" i="1"/>
  <c r="K43" i="1" s="1"/>
  <c r="J44" i="1"/>
  <c r="K44" i="1" s="1"/>
  <c r="J48" i="1"/>
  <c r="K48" i="1" s="1"/>
  <c r="J53" i="1"/>
  <c r="K53" i="1" s="1"/>
  <c r="J54" i="1"/>
  <c r="K54" i="1" s="1"/>
  <c r="J59" i="1"/>
  <c r="K59" i="1" s="1"/>
  <c r="J60" i="1"/>
  <c r="K60" i="1" s="1"/>
  <c r="J69" i="1"/>
  <c r="K69" i="1" s="1"/>
  <c r="J5" i="1"/>
  <c r="K5" i="1" s="1"/>
  <c r="J4" i="1"/>
  <c r="K4" i="1" s="1"/>
  <c r="J3" i="1"/>
  <c r="K3" i="1" s="1"/>
</calcChain>
</file>

<file path=xl/sharedStrings.xml><?xml version="1.0" encoding="utf-8"?>
<sst xmlns="http://schemas.openxmlformats.org/spreadsheetml/2006/main" count="2563" uniqueCount="1173">
  <si>
    <t>Nº EXPEDIENTE</t>
  </si>
  <si>
    <t>PROCEDIMIENTO</t>
  </si>
  <si>
    <t>OBJETO</t>
  </si>
  <si>
    <t>IMPORTE LICITACIÓN</t>
  </si>
  <si>
    <t>ESTADO</t>
  </si>
  <si>
    <t>P.O.115.17</t>
  </si>
  <si>
    <t>P.O. 65.17</t>
  </si>
  <si>
    <t>P.O. 24.18</t>
  </si>
  <si>
    <t>P.O. 120.17</t>
  </si>
  <si>
    <t>P.O. 1093-G</t>
  </si>
  <si>
    <t>P.O. 27.18</t>
  </si>
  <si>
    <t>P.O. 18.18</t>
  </si>
  <si>
    <t>P.O. 20.18</t>
  </si>
  <si>
    <t>PO 28.18</t>
  </si>
  <si>
    <t>P.O.29.18</t>
  </si>
  <si>
    <t>E17-0170</t>
  </si>
  <si>
    <t>E18-0040</t>
  </si>
  <si>
    <t>P.O. 36.18</t>
  </si>
  <si>
    <t>P.O. 122.17</t>
  </si>
  <si>
    <t>P.O. 26.18</t>
  </si>
  <si>
    <t>E18-0052</t>
  </si>
  <si>
    <t>E18-0045</t>
  </si>
  <si>
    <t>P.O. 35.18</t>
  </si>
  <si>
    <t>E17-0177</t>
  </si>
  <si>
    <t>E18-0071</t>
  </si>
  <si>
    <t>P.O. 05.18</t>
  </si>
  <si>
    <t>E18-0072</t>
  </si>
  <si>
    <t>PE18-0082</t>
  </si>
  <si>
    <t>E18-0064</t>
  </si>
  <si>
    <t>E18-0069</t>
  </si>
  <si>
    <t>P.O. 1085-G</t>
  </si>
  <si>
    <t>E17-0171</t>
  </si>
  <si>
    <t>E18-0075</t>
  </si>
  <si>
    <t>E17-0173</t>
  </si>
  <si>
    <t>E18-0084</t>
  </si>
  <si>
    <t>E18-0070</t>
  </si>
  <si>
    <t>P.O. 42.18</t>
  </si>
  <si>
    <t>E18-0076</t>
  </si>
  <si>
    <t>E18-0091</t>
  </si>
  <si>
    <t>P.O. 50.18</t>
  </si>
  <si>
    <t>P.O. 51.18</t>
  </si>
  <si>
    <t>P.O. 48.18</t>
  </si>
  <si>
    <t>E17-0165</t>
  </si>
  <si>
    <t>P.O. 46.18</t>
  </si>
  <si>
    <t>E18-0074</t>
  </si>
  <si>
    <t>P.O.52.18</t>
  </si>
  <si>
    <t>P.O.57.18</t>
  </si>
  <si>
    <t>E18-0086</t>
  </si>
  <si>
    <t>E18-0088</t>
  </si>
  <si>
    <t>P.O.33.18</t>
  </si>
  <si>
    <t>E.18-0096</t>
  </si>
  <si>
    <t>P.O.59.18</t>
  </si>
  <si>
    <t>E18-0103</t>
  </si>
  <si>
    <t>E18-0110</t>
  </si>
  <si>
    <t>E18-0111</t>
  </si>
  <si>
    <t>E18-0106</t>
  </si>
  <si>
    <t>E18-0112</t>
  </si>
  <si>
    <t>E18-0113</t>
  </si>
  <si>
    <t>E17-0182</t>
  </si>
  <si>
    <t>E18-0081</t>
  </si>
  <si>
    <t>E18-0104</t>
  </si>
  <si>
    <t>P.O. 47.18</t>
  </si>
  <si>
    <t>P.O.66.18</t>
  </si>
  <si>
    <t>E18-0122</t>
  </si>
  <si>
    <t>E18-0125</t>
  </si>
  <si>
    <t>E18-0126</t>
  </si>
  <si>
    <t>P.O. 134.17</t>
  </si>
  <si>
    <t>P.O. 80.18</t>
  </si>
  <si>
    <t>E18-0127</t>
  </si>
  <si>
    <t>E18-0129</t>
  </si>
  <si>
    <t>P.O.03.18</t>
  </si>
  <si>
    <t>P.O.87.18</t>
  </si>
  <si>
    <t>E18-0130</t>
  </si>
  <si>
    <t>P.O.71.18</t>
  </si>
  <si>
    <t>Abierto</t>
  </si>
  <si>
    <t>Abierto super-simplificado</t>
  </si>
  <si>
    <t>Abierto simplificado</t>
  </si>
  <si>
    <t>Menor (Público)</t>
  </si>
  <si>
    <t>Menor</t>
  </si>
  <si>
    <t>TIPO</t>
  </si>
  <si>
    <t>Servicios</t>
  </si>
  <si>
    <t>Obras</t>
  </si>
  <si>
    <t>Suministros</t>
  </si>
  <si>
    <t>Suministro e instalación de una nueva puerta automática de acceso a la zona de facturación en la Estación Marítima del Puerto de Alcúdia</t>
  </si>
  <si>
    <t>ADECUACIÓN Y MEJORA DE LOS ACCESOS Y SEÑALIZACIÓN EN LA ESTACIÓN MARÍTIMA DE EIVISSA- FORMENTERA DEL PUERTO DE EIVISSA</t>
  </si>
  <si>
    <t>SUMINISTRO E INSTALACIÓN DE EQUIPO DE AIRE ACONDICIONADO PARA EL EDIFICIO DE ANTIGUAS OFICINAS DE LA AUTORIDAD PORTUARIA DE BALEARES</t>
  </si>
  <si>
    <t>Suministro e instalación de 2 cinemómetros láser en los puertos de Eivissa y la Savina</t>
  </si>
  <si>
    <t>PANTALANES PARA EMBARCACIONES DEPORTIVAS EN CALA CORB,  MAÓ</t>
  </si>
  <si>
    <t>A.T. PARA LA REDACCIÓN DEL PROYECTO CONSTRUCTIVO DE MEJORA DEL ENTORNO PUERTO-CIUDAD  EN EL PUERTO DEL MOLINAR</t>
  </si>
  <si>
    <t>RETIRADA DE DOS EMBARCACIONES HUNDIDAS EN EL PUERTO DE ALCÚDIA</t>
  </si>
  <si>
    <t>A.T. a la Dirección de Obra, Control de Calidad,  y Vigilancia Ambiental en obras del epígrafe obras varias y menores de la APB</t>
  </si>
  <si>
    <t>NUEVA ACOMETIDA DE AGUA REGENERADA EN EL CONTRAMUELLE MOLLET DEL PUERTO DE PALMA</t>
  </si>
  <si>
    <t>INSTALACIÓN, CONFIGURACIÓN, ALQUILER Y MANTENIMIENTO DE MÁQUINAS EXPENDEDORAS DE TIQUES DE APARCAMIENTO DEL PUERTO DE MAÓ</t>
  </si>
  <si>
    <t>SUMINISTRO E INSTALACIÓN DE EQUIPO DE AIRE ACONDICIONADO EN LA ESTACIÓN MARÍTIMA DE LA RIBERA SUR DEL PUERTO DE MAÓ</t>
  </si>
  <si>
    <t>MANTENIMIENTO DE LA RED INTELIGENTE DE MEDIDA Y CONTADORES DE AGUA EN EL PUERTO DE PALMA</t>
  </si>
  <si>
    <t>VESTUARIO PARA EL PERSONAL DE LA AUTORIDAD PORTUARIA DE BALEARES (PALMA, ALCUDIA, MAHÓN, EIVISSA Y LA SAVINA)</t>
  </si>
  <si>
    <t>Desarrollo de un interfase para la integración de los programas JIRA y ROSMIMAN de la APB</t>
  </si>
  <si>
    <t>Adecuación y mejora de la cubierta y de su estructura de soporte en la Estación Marítima nº 2 del puerto de Palma</t>
  </si>
  <si>
    <t>A.T. para la gestión del sistema de posicionamiento GPS de la flota de vehículos de la APB</t>
  </si>
  <si>
    <t>MANTENIMIENTO Y ACTUALIZACIÓN APLICATIVO JIRA</t>
  </si>
  <si>
    <t>Consultoría y asistencia jurídica para la Autoridad Portuaria de Baleares</t>
  </si>
  <si>
    <t>SEGURO DE RESPONSABILIDAD CIVIL DE LOS MIEMBROS DEL CONSEJO DE ADMINISTRACIÓN DE LA AUTORIDAD 
PORTUARIA DE BALEARES</t>
  </si>
  <si>
    <t>ENCUESTA CLIMA LABORAL</t>
  </si>
  <si>
    <t>Mejora de la marca diurna en diversas balizas de los puertos de Palma, Maó y en la baliza de Punta Esperó (Menorca)</t>
  </si>
  <si>
    <t>SERVICIO DE MANTENIMIENTO DE LA RED DE ESTACIONES AIS DE LA APB</t>
  </si>
  <si>
    <t>OBRAS DE REPARACIÓN DEL PELDAÑEADO Y PASAMANOS DE LA ESCALERA MECÁNICA DE LA EM2 DEL PUERTO DE PALMA</t>
  </si>
  <si>
    <t>Limpieza de fondos en la dársena del Molinar del puerto de Palma</t>
  </si>
  <si>
    <t>Adecuación de la cubierta de las oficinas de la APB en el puerto de Alcúdia</t>
  </si>
  <si>
    <t>OBRAS DE REPARACIÓN DE EQUIPOS DE CLIMATIZACIÓN EN LAS ESTACIONES MARÍTIMAS DEL PUERTO DE PALMA</t>
  </si>
  <si>
    <t>MANTENIMIENTO DE LA PÁGINA WEB DE LA APB.</t>
  </si>
  <si>
    <t>MANTENIMIENTO INTEGRAL DE LA ESTACIÓN MARÍTIMA, INSTALACIONES E INFRAESTRUCTURAS DEL PUERTO DE ALCUDIA</t>
  </si>
  <si>
    <t>Estudio de la movilidad de los cruceristas en el puerto de Palma</t>
  </si>
  <si>
    <t>Acondicionamiento de viales y zonas peatonales en el acceso al puerto de La Savina</t>
  </si>
  <si>
    <t>MANTENIMIENTO DE LAS INSTALACIONES TÉRMICAS DEL PUERTO DE PALMA</t>
  </si>
  <si>
    <t>REPARACIONES MECÁNICAS Y DE CARROCERÍA DE LOS VEHÍCULOS DEL PUERTO DE PALMA</t>
  </si>
  <si>
    <t>MANTENIMIENTO DE LAS BÁSCULAS DEL PUERTO DE PALMA</t>
  </si>
  <si>
    <t>MANTENIMIENTO INTEGRAL DE LA CINTA DE EQUIPAJES DE LA ESTACIÓN MARÍTIMA Nº 2 DEL PUERTO DE PALMA</t>
  </si>
  <si>
    <t>SERVICIO DE APOYO A CONSERVACIÓN Y MANTENIMIENTO DE LA AUTORIDAD PORTUARIA DE  BALEARES EN EL SEGUIMIENTO Y CONTROL DE EJECUCIÓN DE LOS CONTRATOS DE CONSERVACIÓN Y MANTENIMIENTO EN EL PERIODO 2018-2019</t>
  </si>
  <si>
    <t>A.T. para la realización de una campaña geotécnica para la ampliación de la explanada de Poniente del puerto de Alcúdia</t>
  </si>
  <si>
    <t>ADECUACIÓN MEDIANTE RETIRADA DE OBSTÁCULO SUMERGIDO DEL CANAL DE ACCESO AL PUERTO DE ALCUDIA</t>
  </si>
  <si>
    <t>MANTENIMIENTO BIANUAL DE LA RED ZONAL DGPS SECTOR BALEARES</t>
  </si>
  <si>
    <t>LIMPIEZA EN LA PLAYA DE CAN PERE ANTONI Y EN RAMPAS DE VARADERO DE ROQUETAS Y TRONERAS EN EL PORTITXOL</t>
  </si>
  <si>
    <t>REUBICACIÓN Y MEJORA DE LA ÓPTICA DEL ANTIGUO FARO DE CAPDEPERA, EN LA SALA DE EXPOSICIONES DEL FARO DE PORTOPÍ.</t>
  </si>
  <si>
    <t>ADECUACIÓN ESTRUCTURAL DEL VOLADIZO SUPERIOR DE LA TORRE DEL FARO DE LLEBEIG</t>
  </si>
  <si>
    <t>Actuaciones para el desmontaje de la carpa de servicios anexa a la Estación Marítima nº 6 del puerto de Palma</t>
  </si>
  <si>
    <t>REPARACIONES PUNTUALES EN LOS TRENES DE FONDEO DEL PUERTO DE PALMA</t>
  </si>
  <si>
    <t>Impermeabilización de la marquesina de taxis en la plataforma adosada al dique del Oeste del puerto de Palma</t>
  </si>
  <si>
    <t>Mantenimiento de la página Web de la Autoridad Portuaria de Baleares</t>
  </si>
  <si>
    <t>A.T. para la redacción del Proyecto Constructivo y Dirección de Obra para la remodelación urbanística del Paseo Marítimo de Palma</t>
  </si>
  <si>
    <t>Adquisición de ordenadores para la actualización del parque informático de la Autoridad Portuaria de Baleares.</t>
  </si>
  <si>
    <t>MANTENIMIENTO DEL SERVICIO DE POSICIONAMIENTO GPS DE LA FLOTA DE VEHÍCULOS DE LA AUTORIDAD PORTUARIA DE BALEARES</t>
  </si>
  <si>
    <t>Nuevos recintos para el control de pasaportes en las Estaciones Marítimas del puerto de Palma</t>
  </si>
  <si>
    <t>MANTENIMIENTO Y MANIPULACIÓN DE LAS PASARELAS MÓVILES EN LOS PUERTOS DE PALMA, EIVISSA Y MAÓ</t>
  </si>
  <si>
    <t>ASISTENCIA TÉCNICA DE SOPORTE TÉCNICO PARA LOS PUERTOS DE EIVISSA Y LA SAVINA</t>
  </si>
  <si>
    <t>Tasación para valoración de las infraestructuras, superestructuras e instalaciones de la concesión otorgada a Puerto Deportivo Botafoch S.L. en el puerto de Eivissa 
(expediente 827-CP/G)</t>
  </si>
  <si>
    <t>Habilitación del edificio nº3 del Moll Vell del puerto de Palma</t>
  </si>
  <si>
    <t>SUMINISTRO DE CABLE ELÉCTRICO DE BAJA TENSIÓN EN EL PUERTO DE PALMA</t>
  </si>
  <si>
    <t>SUMINISTRO DE MATERIAL ELÉCTRICO EN EL PUERTO DE PALMA</t>
  </si>
  <si>
    <t>MANTENIMIENTO INTEGRAL DE CENTRALITAS TELEFÓNICAS DEL PUERTO DE PALMA</t>
  </si>
  <si>
    <t>RENOVACIÓN DE LAS LICENCIAS DEL ENTORNO G SUITE DE MENSAJERÍA ELECTRÓNICA CORPORATIVA</t>
  </si>
  <si>
    <t>ASISTENCIA PARA DESPLAZAMIENTOS POR MAR EN LA ISLA DE MALLORCA</t>
  </si>
  <si>
    <t>Limpieza de las aguas abrigadas del Puerto de Palma</t>
  </si>
  <si>
    <t>REPARACIONES MECÁNICAS Y DE CARROCERÍA   DE  LOS VEHÍCULOS DEL PUERTO DE MAÓ</t>
  </si>
  <si>
    <t>Obras de reparación en cubiertas de edificios de la Autoridad Portuaria de Baleares en el puerto de Palma</t>
  </si>
  <si>
    <t>Pulido y vitrificado del pavimento de las zonas públicas interiores de la EM6 del puerto de Palma</t>
  </si>
  <si>
    <t>ACONDICIONAMIENTO DE LA PARCELA DEL PARQUE INFANTIL DE BOTAFOC</t>
  </si>
  <si>
    <t>"Asistencia Técnica para el desarrollo de nuevas funcionalidades de la Plataforma de Contratación Electrónica, soporte y apoyo al desarrollo de la Ley 9/2017 en la Autoridad Portuaria de Baleares."</t>
  </si>
  <si>
    <t>Servicio de recogida, retirada, deposito de vehículos y colocación y retirada de señalización portátil en la zona de servicio del puerto de Palma</t>
  </si>
  <si>
    <t>RENOVACIÓN DE LAS LICENCIAS DE ANTIVIRUS PARA LOS ORDENADORES DE LA AUTORIDAD PORTUARIA DE BALEARES</t>
  </si>
  <si>
    <t>Lotes navideños para el personal de la Autoridad Portuaria de Baleares</t>
  </si>
  <si>
    <t>ACONDICIONAMIENTO DE DESPACHOS DE ECONÓMICO-FINANCIERO, INFORMÁTICA Y COMISARÍA EN EL EDIFICIO DE OFICINAS DE LA APB DEL PUERTO DE PALMA</t>
  </si>
  <si>
    <t>Suministro e instalación de módulo prefabricado anexo al control de acceso del puerto de Alcúdia</t>
  </si>
  <si>
    <t>Suministro e instalación de un ventilador industrial de techo en la sala de escaneo de equipajes de la EM6 del puerto de Palma</t>
  </si>
  <si>
    <t>ADQUISICIÓN Y MANTENIMIENTO DE LICENCIAS VEEAM BACKUP</t>
  </si>
  <si>
    <t>ADECUACIÓN DE LAS ESTANCIAS DESTINADAS A ARCHIVO EN LA PLANTA SÓTANO DEL EDIFICIO DE OFICINAS DE LA APB DEL 
PUERTO DE PALMA</t>
  </si>
  <si>
    <t>SUMINISTRO Y PUESTA EN SERVICIO DE UN SISTEMA DE MONITORIZACIÓN COSTERO PARA EL PUERTO DE PALMA</t>
  </si>
  <si>
    <t>MANTENIMIENTO ANUAL DE LOS GRUPOS ELECTRÓGENOS DE LOS FAROS DE MALLORCA</t>
  </si>
  <si>
    <t>RENOVACIÓN ESTRUCTURAL DE LA CRUJÍA CENTRAL DEL FORJADO DE PLANTA PISO EN EL EDIFICIO ANEXO AL FARO DE PORTO PÍ DEL PUERTO DE PALMA</t>
  </si>
  <si>
    <t>TERMINADO</t>
  </si>
  <si>
    <t>DESIERTO</t>
  </si>
  <si>
    <t>P.O.72.18</t>
  </si>
  <si>
    <t>PUBLICACIÓN PÁGINAS OFICIALES</t>
  </si>
  <si>
    <t>IMPORTE ADJUDICACIÓN</t>
  </si>
  <si>
    <t>PLAZO</t>
  </si>
  <si>
    <t>24M</t>
  </si>
  <si>
    <t>1M</t>
  </si>
  <si>
    <t>12M</t>
  </si>
  <si>
    <t>3M</t>
  </si>
  <si>
    <t>2M</t>
  </si>
  <si>
    <t>5M</t>
  </si>
  <si>
    <t>4M</t>
  </si>
  <si>
    <t>8M</t>
  </si>
  <si>
    <t>R, TC, P</t>
  </si>
  <si>
    <t>R,TC, P</t>
  </si>
  <si>
    <t>FECHA ADJUDICACIÓN</t>
  </si>
  <si>
    <t>FECHA FORMALIZACIÓN</t>
  </si>
  <si>
    <t>E18-0135</t>
  </si>
  <si>
    <t>ADQUISICIÓN DE PROYECTORES LED EN EL PUERTO DE PALMA</t>
  </si>
  <si>
    <t>P.O.1334</t>
  </si>
  <si>
    <t>DEMOLICIÓN DEL ANTIGUO ECONOMATO DE MARINA DEL PUERTO DE PALMA</t>
  </si>
  <si>
    <t>E18-0144</t>
  </si>
  <si>
    <t>E18-0142</t>
  </si>
  <si>
    <t>INTEGRACIÓN DE CONTADORES MÓVILES EN LA RED INTELIGENTE DE MEDIDA EN EL PUERTO DE PALMA</t>
  </si>
  <si>
    <t>E18-0139</t>
  </si>
  <si>
    <t>MANTENIMIENTO DE LA CABINA DE DISCO IBM V3700</t>
  </si>
  <si>
    <t>P.O.94.18</t>
  </si>
  <si>
    <t>SUMINISTRO Y PUESTA EN SERVICIO DE UN SISTEMA DE ALIMENTACIÓN ININTERRUMPIDA PARA LA SALA DE EXPOSICIONES DEL FARO DE PORTOPÍ</t>
  </si>
  <si>
    <t>R, P, TC</t>
  </si>
  <si>
    <t>DESISTIMIENTO</t>
  </si>
  <si>
    <t>1,3M</t>
  </si>
  <si>
    <t>GRUPO SEIDOR, SA</t>
  </si>
  <si>
    <t>A59375956</t>
  </si>
  <si>
    <t>CIF</t>
  </si>
  <si>
    <t>ADJUDICATARIO</t>
  </si>
  <si>
    <t>BRÚJULA, TECNOLOGÍAS DE LA INFORMACIÓN SA</t>
  </si>
  <si>
    <t>A57026098</t>
  </si>
  <si>
    <t>GASIFREDSAC, S.L.</t>
  </si>
  <si>
    <t>B07528672</t>
  </si>
  <si>
    <t>TRADESEGUR, S.A</t>
  </si>
  <si>
    <t>A80015506</t>
  </si>
  <si>
    <t xml:space="preserve">E3 SOLINTEG, S.L. </t>
  </si>
  <si>
    <t>B65281131</t>
  </si>
  <si>
    <t>BALIZAMIENTOS COSTEROS Y TRABAJOS SUBMARINOS SL</t>
  </si>
  <si>
    <t>B07948672</t>
  </si>
  <si>
    <t xml:space="preserve">TÉCNICA Y PROYECTOS, S.A., </t>
  </si>
  <si>
    <t>A28171288</t>
  </si>
  <si>
    <t>Estacionamientos y Servicios, S.A.U.</t>
  </si>
  <si>
    <t>A28385458</t>
  </si>
  <si>
    <t>VILLALONGA &amp; SINTES CLIMA SL</t>
  </si>
  <si>
    <t>B57484974</t>
  </si>
  <si>
    <t>FCC Aqualia, S.A.</t>
  </si>
  <si>
    <t>A26019992</t>
  </si>
  <si>
    <t xml:space="preserve">CALIDAD CROMÁTICA, S.L.,  </t>
  </si>
  <si>
    <t>B57432064</t>
  </si>
  <si>
    <t xml:space="preserve">INFORMÁTICA EL CORTE INGLÉS. S.A.,  </t>
  </si>
  <si>
    <t>A28855260</t>
  </si>
  <si>
    <t>B84965375</t>
  </si>
  <si>
    <t>GRUPO SALENDA, SL</t>
  </si>
  <si>
    <t>LIBERTY MUTUAL INSURANCE EUROPE LIMITED SUCURSAL EN ESPAÑA</t>
  </si>
  <si>
    <t>W0069547H</t>
  </si>
  <si>
    <t>SERVICIOS PROFESIONALES SUBMARINOS, S.L</t>
  </si>
  <si>
    <t>B07828502</t>
  </si>
  <si>
    <t>GMV AEROSPACE AND DEFENCE, S.A.U</t>
  </si>
  <si>
    <t>A79197356</t>
  </si>
  <si>
    <t>THYSSENKRUPP ELEVADORES, S.L.U.</t>
  </si>
  <si>
    <t>B46001897</t>
  </si>
  <si>
    <t>VIAS Y OBRAS PUBLICAS S.A.</t>
  </si>
  <si>
    <t>A07053374</t>
  </si>
  <si>
    <t>Proyectos Paisajisticos de Baleares S.L.</t>
  </si>
  <si>
    <t>B07715535</t>
  </si>
  <si>
    <t xml:space="preserve">TORONAGA, S.L. </t>
  </si>
  <si>
    <t>B57738569</t>
  </si>
  <si>
    <t>DISTRIBUCIONES DE REGISTRO Y CONTROL, SL</t>
  </si>
  <si>
    <t>B07148604</t>
  </si>
  <si>
    <t>REFORMAS LOS YEGÜERIZOS SL</t>
  </si>
  <si>
    <t>B57728289</t>
  </si>
  <si>
    <t>MEDITERRANEO SEÑALES MARÍTIMAS S.L.</t>
  </si>
  <si>
    <t>B97686158</t>
  </si>
  <si>
    <t>OBRAS Y PAVIMENTACIONES MAN SAU</t>
  </si>
  <si>
    <t>A07017874</t>
  </si>
  <si>
    <t>CARPAS KEOPS SL</t>
  </si>
  <si>
    <t>B11507910</t>
  </si>
  <si>
    <t>SERVICIOS PROFESIONALES SUBMARINOS, S.L.</t>
  </si>
  <si>
    <t>APIMOSA, S.L.</t>
  </si>
  <si>
    <t>B41365834</t>
  </si>
  <si>
    <t>TASALIA SOCIEDAD DE TASACION S.A.</t>
  </si>
  <si>
    <t>A07468663</t>
  </si>
  <si>
    <t>Multiauto Palma S.L.</t>
  </si>
  <si>
    <t>B57226102</t>
  </si>
  <si>
    <t>NUBALIA CLOUD COMPUTING, S.L.,</t>
  </si>
  <si>
    <t>B65565632</t>
  </si>
  <si>
    <t>FERROVIAL SERVICIOS, S.A.</t>
  </si>
  <si>
    <t>A80241789</t>
  </si>
  <si>
    <t xml:space="preserve">P </t>
  </si>
  <si>
    <t>P</t>
  </si>
  <si>
    <t>IVA</t>
  </si>
  <si>
    <t>CPV</t>
  </si>
  <si>
    <t>45421131-1 </t>
  </si>
  <si>
    <t>45233140-2</t>
  </si>
  <si>
    <t>42512000-8</t>
  </si>
  <si>
    <t>32523000-5 </t>
  </si>
  <si>
    <t>45244000-9 </t>
  </si>
  <si>
    <t>71000000-8 </t>
  </si>
  <si>
    <t>63725300-0</t>
  </si>
  <si>
    <t>71000000-8</t>
  </si>
  <si>
    <t>51214000-5</t>
  </si>
  <si>
    <t>45331220-4 </t>
  </si>
  <si>
    <t>50411100-0</t>
  </si>
  <si>
    <t>18100000-0</t>
  </si>
  <si>
    <t>45261000-4</t>
  </si>
  <si>
    <t>50111100-7</t>
  </si>
  <si>
    <t>48000000-8 </t>
  </si>
  <si>
    <t>79100000-5</t>
  </si>
  <si>
    <t>66510000-8</t>
  </si>
  <si>
    <t>71356200-0</t>
  </si>
  <si>
    <t>45213150-9</t>
  </si>
  <si>
    <t>45316213-1</t>
  </si>
  <si>
    <t>50334400-9</t>
  </si>
  <si>
    <t>45252124-3</t>
  </si>
  <si>
    <t>45261200-6</t>
  </si>
  <si>
    <t>50000000-5</t>
  </si>
  <si>
    <t>50730000-1</t>
  </si>
  <si>
    <t>71332000-4</t>
  </si>
  <si>
    <t>50246000-1</t>
  </si>
  <si>
    <t>90680000-7</t>
  </si>
  <si>
    <t>50246000-1 </t>
  </si>
  <si>
    <t>45262311-4 </t>
  </si>
  <si>
    <t>45223800-4 </t>
  </si>
  <si>
    <t>45261420-4</t>
  </si>
  <si>
    <t>72413000-8 </t>
  </si>
  <si>
    <t>45244000-9</t>
  </si>
  <si>
    <t>30000000-9 </t>
  </si>
  <si>
    <t>38112100-4</t>
  </si>
  <si>
    <t>45213333-6</t>
  </si>
  <si>
    <t>71319000-7 </t>
  </si>
  <si>
    <t>50111000-6 </t>
  </si>
  <si>
    <t>45200000-9</t>
  </si>
  <si>
    <t>31321210-7</t>
  </si>
  <si>
    <t>31000000-6</t>
  </si>
  <si>
    <t>64214200-1</t>
  </si>
  <si>
    <t>64216120-0</t>
  </si>
  <si>
    <t>50241000-6 </t>
  </si>
  <si>
    <t>90710000-7 </t>
  </si>
  <si>
    <t>45261000-4 </t>
  </si>
  <si>
    <t>45432100-5</t>
  </si>
  <si>
    <t>45112000-5</t>
  </si>
  <si>
    <t>50118110-9 </t>
  </si>
  <si>
    <t>48761000-0</t>
  </si>
  <si>
    <t>15000000-8 </t>
  </si>
  <si>
    <t>44211100-3</t>
  </si>
  <si>
    <t>42522000-1</t>
  </si>
  <si>
    <t>45213150-9 </t>
  </si>
  <si>
    <t>34931000-2</t>
  </si>
  <si>
    <t>50532000-3</t>
  </si>
  <si>
    <t>45223200-8 </t>
  </si>
  <si>
    <t>31527200-8</t>
  </si>
  <si>
    <t>45110000-1</t>
  </si>
  <si>
    <t>50324100-3</t>
  </si>
  <si>
    <t>31682530-4</t>
  </si>
  <si>
    <t xml:space="preserve">Nº EMPRESAS </t>
  </si>
  <si>
    <t>IMPORTE ADJUDICACIÓN CON IVA</t>
  </si>
  <si>
    <t>JUMABEDA SL</t>
  </si>
  <si>
    <t>B30658132</t>
  </si>
  <si>
    <t>CANCELADO</t>
  </si>
  <si>
    <t>ITGLOBAL, S.L.</t>
  </si>
  <si>
    <t>B61124376</t>
  </si>
  <si>
    <t>2 MESES</t>
  </si>
  <si>
    <t>FINQUES LA TRAPA, S.L.</t>
  </si>
  <si>
    <t>B57063232</t>
  </si>
  <si>
    <t>24 MESES</t>
  </si>
  <si>
    <t>VALOR ESTIMADO</t>
  </si>
  <si>
    <t>36 MESES</t>
  </si>
  <si>
    <t>GRUPO ROYAL TELECOM, S.L.</t>
  </si>
  <si>
    <t>B07843790</t>
  </si>
  <si>
    <t>12 M</t>
  </si>
  <si>
    <t>GEOLOGÍA DE MALLORCA, S.L.</t>
  </si>
  <si>
    <t>B57054439</t>
  </si>
  <si>
    <t>SERVICI BALEAR DE T.I., S.L.</t>
  </si>
  <si>
    <t>Abierto súper simplificado</t>
  </si>
  <si>
    <t>P.O.53.18</t>
  </si>
  <si>
    <t>E18-0140</t>
  </si>
  <si>
    <t>50312310-1</t>
  </si>
  <si>
    <t>MANTENIMIENTO Y SOPORTE SWITCH ENTERASYS S4</t>
  </si>
  <si>
    <t>P.O.32.18</t>
  </si>
  <si>
    <t>45315300-1</t>
  </si>
  <si>
    <t>INSTALACIÓN DE PUNTOS DE RECARGA DE VEHÍCULO ELÉCTRICO EN LOS PUERTOS DE EIVISSA Y LA SAVINA</t>
  </si>
  <si>
    <t>P.O.88.18</t>
  </si>
  <si>
    <t>EJECUCIÓN DEL BALIZAMIENTO DEL BAJO DE CALA SANT ANTONI EN EL PUERTO DE MAÓ</t>
  </si>
  <si>
    <t>3 MESES</t>
  </si>
  <si>
    <t>NAVIGATION AND COMMUNICATION EQUIPMENT, S.L.</t>
  </si>
  <si>
    <t>B57596942</t>
  </si>
  <si>
    <t>CONSTRUCCIONS I MANTENIMENTS SIURELL SL</t>
  </si>
  <si>
    <t>B57741852</t>
  </si>
  <si>
    <t>E18-0056</t>
  </si>
  <si>
    <t>E18-0060</t>
  </si>
  <si>
    <t>E18-0059</t>
  </si>
  <si>
    <t>P.O.101.18</t>
  </si>
  <si>
    <t>SUSTITUCIÓN DE LA BOYA CARDINAL OESTE DEL BAJO DE SANTA PONÇA</t>
  </si>
  <si>
    <t>GRUAS SIMONET, S.L.U</t>
  </si>
  <si>
    <t>B57121493</t>
  </si>
  <si>
    <t>1 MES</t>
  </si>
  <si>
    <t>MONCOBRA, S.A.</t>
  </si>
  <si>
    <t>A78990413</t>
  </si>
  <si>
    <t>Lote 1: 60.000 € Lote 2: 9.000 € Lote 3: 6.000 € Lote 4: 14.000 € Lote 5: 7.000 € Lote 6: 2.000 €</t>
  </si>
  <si>
    <t>Lote 1: 72.600 € Lote 2: 10.890 € Lote 3: 7.260 € Lote 4: 16.940 € Lote 5: 8.470 € Lote 6: 2.420 €</t>
  </si>
  <si>
    <t>Lote 1: INSIGNA UNIFORMES, S.L. Lote 2: SOLUCIONES TÉCNICAS 2000, SL Lote 3, 5 y 6: DISTRIBUIDORA BALEAR DE UNIFORMES SL Lote 4: SATARA SEGURIDAD SL</t>
  </si>
  <si>
    <t>Lote 1: B97611164 Lote 2: B82300526  Lote 3, 5 y 6: B07502354 Lote 4: B98001282</t>
  </si>
  <si>
    <t>UTE VIALES PUERTO DE LA SAVINA</t>
  </si>
  <si>
    <t>U16602021</t>
  </si>
  <si>
    <t>URBIA INTERMEDIACIÓN, INGENIERÍA Y SERVICIOS, S.A.</t>
  </si>
  <si>
    <t>A07077969</t>
  </si>
  <si>
    <t>26M</t>
  </si>
  <si>
    <t>UTE PC-DO PASEO MARÍTIMO</t>
  </si>
  <si>
    <t>U67325845</t>
  </si>
  <si>
    <t>0,65 S</t>
  </si>
  <si>
    <t>COMERCIAL HISPANOFIL, S.A.</t>
  </si>
  <si>
    <t>A48116404</t>
  </si>
  <si>
    <t>MADERAS IMPREGNADAS PARA EL EXTERIOR SL</t>
  </si>
  <si>
    <t>B72226020</t>
  </si>
  <si>
    <t>TÍTULO</t>
  </si>
  <si>
    <t>Adecuación y mejora de los accesos y señalización en la Estación Marítima de Eivissa- Formentera del puerto de Eivissa</t>
  </si>
  <si>
    <t>Suministro e instalación de equipo de aire acondicionado para el edificio de antiguas oficinas de la Autoridad Portuaria de Baleares</t>
  </si>
  <si>
    <t>Pantalanes para embarcaciones deportivas en Cala Corb, Maó</t>
  </si>
  <si>
    <t>Asistencia técnica para la redacción del Proyecto constructivo de mejora del entorno puerto-ciudad del Molinar</t>
  </si>
  <si>
    <t>Retirada de dos embarcaciones hundidas en el puerto de Alcúdia</t>
  </si>
  <si>
    <t>A.T. a la Dirección de Obra, Control de Calidad, y Vigilancia Ambiental en obras del epígrafe obras varias y menores de la APB</t>
  </si>
  <si>
    <t>Instalación, configuración, alquiler y mantenimiento de máquinas expendedoras de tiques de aparcamiento del puerto de Maó</t>
  </si>
  <si>
    <t>Suministro e instalación de equipo de aire acondicionado en la estación marítima de la Ribera Sur del puerto de Maó</t>
  </si>
  <si>
    <t>Mantenimiento de la red inteligente de medida y contadores de agua en el puerto de Palma</t>
  </si>
  <si>
    <t>Vestuario para el personal de la Autoridad Portuaria  de Baleares (Palma, Alcúdia, Maó, Eivissa y la Savina)</t>
  </si>
  <si>
    <t>Mantenimiento y actualización aplicativo JIRA</t>
  </si>
  <si>
    <t>Seguro de Responsabilidad civil de los miembros del Consejo de Administración de la APB</t>
  </si>
  <si>
    <t>Encuesta clima laboral</t>
  </si>
  <si>
    <t>SYDCA XXI CONSTRUCCIONES, S.L</t>
  </si>
  <si>
    <t>B54559133</t>
  </si>
  <si>
    <t>P.O.73.18</t>
  </si>
  <si>
    <t>2,5 M</t>
  </si>
  <si>
    <t>PROJECTES I ACABATS SASTRE, S.L.</t>
  </si>
  <si>
    <t>B57051690</t>
  </si>
  <si>
    <t>Suministro de cable eléctrico de baja tensión en el puerto de Palma</t>
  </si>
  <si>
    <t>Servicio de mantenimiento de la red de estaciones AIS de la APB</t>
  </si>
  <si>
    <t>Obras de reparación del peldañeado y pasamanos de la escalera mecánica de la EM2 del puerto de Palma</t>
  </si>
  <si>
    <t>P.O.37.18</t>
  </si>
  <si>
    <t>Obras de reparación de equipos de climatización en las estaciones marítimas del puerto de Palma</t>
  </si>
  <si>
    <t> Mantenimiento integral de la estación marítima, instalaciones e infraestructuras del puerto de Alcudia.</t>
  </si>
  <si>
    <t>Mantenimiento de las instalaciones térmicas del puerto de Palma</t>
  </si>
  <si>
    <t>Reparaciones mecánicas y de carrocería de los vehículos del puerto de Palma</t>
  </si>
  <si>
    <t>Mantenimiento de las básculas del puerto de Palma</t>
  </si>
  <si>
    <t>Mantenimiento integral de la cinta de equipajes de la estación marítima Nº2 del puerto de Palma</t>
  </si>
  <si>
    <t>Adecuación mediante retirada de obstáculos sumergidos del canal de acceso al puerto de Alcudia</t>
  </si>
  <si>
    <t>Mantenimiento bianual de la red zonal DGPS sector baleares</t>
  </si>
  <si>
    <t>Mantenimiento de la página Web de la APB</t>
  </si>
  <si>
    <t>PRODEVELOP, S.L</t>
  </si>
  <si>
    <t>B96202379</t>
  </si>
  <si>
    <t>Limpieza en la playa de Can Pere Antoni y en rampas de varadero de roquetas y troneras en el Portixol</t>
  </si>
  <si>
    <t>Reubicación y mejora de la óptica del antiguo faro de Capdepera, en la sala de exposiciones del faro de Portopí</t>
  </si>
  <si>
    <t>Adecuación estructural del voladizo superior de la torre del faro de Llebeig</t>
  </si>
  <si>
    <t>Reparaciones puntuales en los trenes de fondeo del puerto de Palma</t>
  </si>
  <si>
    <t>Mantenimiento del servicio de posicionamiento GPS de la flota de vehículos de la APB</t>
  </si>
  <si>
    <t>Mantenimiento y manipulación de pasarelas en los puertos de Palma, Eivissa y Maó</t>
  </si>
  <si>
    <t>Tasación para valoración de las infraestructuras, superestructuras e instalaciones de la concesión otorgada a Puerto Deportivo Botafoch S.L. en el puerto de Eivissa (expediente 827-CP/G)</t>
  </si>
  <si>
    <t>Suministro de material eléctrico en el puerto de Palma</t>
  </si>
  <si>
    <t>Mantenimiento integral de centralitas telefónicas del puerto de Palma</t>
  </si>
  <si>
    <t>Renovación de las licencias del entorno G Suite de mensajería electrónica corporativa</t>
  </si>
  <si>
    <t>Mantenimiento integral de la estación marítima, instalaciones e infraestructuras del puerto de Alcudia.</t>
  </si>
  <si>
    <t>Asistencia para desplazamientos por mar en la Isla de Mallorca</t>
  </si>
  <si>
    <t>E18-0115</t>
  </si>
  <si>
    <t>Reparaciones mecánicas y de carrocería de los vehículos del puerto de Maó</t>
  </si>
  <si>
    <t>Acondicionamiento de la parcela del parque infantil de Botafoc</t>
  </si>
  <si>
    <t>Asistencia Técnica para el desarrollo de nuevas funcionalidades de la Plataforma de Contratación Electrónica, soporte y apoyo al desarrollo de la Ley 9/2017 en la Autoridad Portuaria de Baleares.</t>
  </si>
  <si>
    <t>Renovación de las licencias de antivirus para los ordenadores y servidores de la red corporativa de la Autoridad Portuaria de Baleares</t>
  </si>
  <si>
    <t>Acondicionamiento de despachos de económico-financiero, informática y comisaría en el edificio de oficinas de la APB del puerto de Palma</t>
  </si>
  <si>
    <t>Adquisición y mantenimiento de las licencias Veeam Backup</t>
  </si>
  <si>
    <t>48000000-8</t>
  </si>
  <si>
    <t>Adecuación de las estancias destinadas a archivo en la planta sótano del edificio de oficinas de la APB del puerto de Palma</t>
  </si>
  <si>
    <t>Suministro y puesta en servicio de un sistema de monitorización costero para el puerto de Palma</t>
  </si>
  <si>
    <t>Mantenimiento anual de los grupos electrógenos instalados en los faros de Mallorca</t>
  </si>
  <si>
    <t>Adquisición de proyectores LED en el puerto de Palma</t>
  </si>
  <si>
    <t>Demolición del antiguo economato de marina del puerto de Palma</t>
  </si>
  <si>
    <t>Mantenimiento del servicio de posicionamiento GPS de la flota de vehículos de la Autoritat Portuària de Balears</t>
  </si>
  <si>
    <t>Integración de contadores móviles en la red inteligente de medida en el puerto de Palma</t>
  </si>
  <si>
    <t>Mantenimiento de la cabina de disco IBM V3700</t>
  </si>
  <si>
    <t>Suministro y puesta en servicio de un sistema de alimentación ininterrumpida para la sala de exposiciones del faro de Portopí</t>
  </si>
  <si>
    <t>Mantenimiento y soporte SWITCH ENTERASYS S4</t>
  </si>
  <si>
    <t>Instalación de puntos de recarga de vehículos eléctricos en los puertos de Eivissa y la Savina</t>
  </si>
  <si>
    <t>Ejecución del balizamiento del bajo de la Cala Sant Antoni, en el Puerto de Mahón</t>
  </si>
  <si>
    <t>Sustitución de la boya cardinal oeste del bajo de Santa Ponça</t>
  </si>
  <si>
    <t>6M</t>
  </si>
  <si>
    <t>UTE PANTALANES CALA CORB</t>
  </si>
  <si>
    <t>U16600751</t>
  </si>
  <si>
    <t>VIDAL VADELL, S.L.</t>
  </si>
  <si>
    <t>B07858947</t>
  </si>
  <si>
    <t>COMERCIAL BAUZÀ-FORTEZA DISTRIBUCIONES, S.L.</t>
  </si>
  <si>
    <t>B07713662</t>
  </si>
  <si>
    <t>FCC AQUALIA, S.A.</t>
  </si>
  <si>
    <t>ONA I MAR SERVEIS MARÍTIMS, S.L</t>
  </si>
  <si>
    <t>B57275257</t>
  </si>
  <si>
    <t>P.O.103.18</t>
  </si>
  <si>
    <t>A.T. para redacción de estudios y proyectos relacionados con los sistemas de telecomunicaciones y seguridad de la APB en el período 2019-2021</t>
  </si>
  <si>
    <t>INFORMÁTICA EL CORTE INGLÉS, S.A</t>
  </si>
  <si>
    <t>0,8S</t>
  </si>
  <si>
    <t xml:space="preserve"> Renovación estructural de la crujía central del forjado de planta piso en el edificio anexo al faro de portopí del puerto de Palma</t>
  </si>
  <si>
    <t>12 MESES</t>
  </si>
  <si>
    <t>ELÉCTRICA PUIGCERCÓS, S.A.U.</t>
  </si>
  <si>
    <t>A07072911</t>
  </si>
  <si>
    <t>Negociado sin publicidad</t>
  </si>
  <si>
    <t>A.T. para el servicio de ordenación, coordinación y control del tráfico marítimo en el puerto de Palma</t>
  </si>
  <si>
    <t>E18-0124</t>
  </si>
  <si>
    <t>CONSTRUCCIONES Y DESMONTES RIBERA NAVARRA, S.A.</t>
  </si>
  <si>
    <t>A31244684</t>
  </si>
  <si>
    <t>FCC MEDIO AMBIENTE, S.A.</t>
  </si>
  <si>
    <t>A28541639</t>
  </si>
  <si>
    <t>E18-0221</t>
  </si>
  <si>
    <t>Servicio de soporte técnico ORACLE</t>
  </si>
  <si>
    <t>J&amp;A GARRIGUES SLP</t>
  </si>
  <si>
    <t>B81709081</t>
  </si>
  <si>
    <t>B57094930</t>
  </si>
  <si>
    <t xml:space="preserve">SOCIAS Y ROSSELLÓ,S.L </t>
  </si>
  <si>
    <t>B07036569</t>
  </si>
  <si>
    <t>15 M</t>
  </si>
  <si>
    <t>ACCIONA CONSTRUCCIÓN, S.A</t>
  </si>
  <si>
    <t>A81638108</t>
  </si>
  <si>
    <t>P.O.1332</t>
  </si>
  <si>
    <t>28 M</t>
  </si>
  <si>
    <t>LEVEL ELECTRONICS, S.L.</t>
  </si>
  <si>
    <t>B07061856</t>
  </si>
  <si>
    <t>ORACLE IBERICA SL</t>
  </si>
  <si>
    <t>B78361482</t>
  </si>
  <si>
    <t xml:space="preserve">1 M </t>
  </si>
  <si>
    <t>TECNOLOGÍA DE LA CONSTRUCCIÓN Y OBRAS PÚBLICAS, S.A.</t>
  </si>
  <si>
    <t>A13303763</t>
  </si>
  <si>
    <t>ENDESA ENERGÍA, S.A.U.</t>
  </si>
  <si>
    <t>A81948077</t>
  </si>
  <si>
    <t xml:space="preserve">3 M </t>
  </si>
  <si>
    <t>LEY</t>
  </si>
  <si>
    <t>Ley 9/2017</t>
  </si>
  <si>
    <t>Lote 1: 12.600 € Lote 2: 1.890 € Lote 3: 1.260 € Lote 4: 2.940 € Lote 5: 1.470 € Lote 6: 420 €</t>
  </si>
  <si>
    <t>A83052407</t>
  </si>
  <si>
    <t>SOCIEDAD ESTATAL CORREOS Y TELEGRAFOS SA</t>
  </si>
  <si>
    <t>E18-0225</t>
  </si>
  <si>
    <t>Prestación de servicios postales y telegráficos</t>
  </si>
  <si>
    <t>Lote 1: 35.935,47 € Lote 3: 9.075,84 €</t>
  </si>
  <si>
    <t>Lote 1: 207.056,76   Lote 3: 52.294,14 €</t>
  </si>
  <si>
    <t xml:space="preserve">Lote 1:171.121,29 €                                  Lote 3: 43.218,30€ </t>
  </si>
  <si>
    <t xml:space="preserve">LOTE 1 Y 3: 30/11/2018 </t>
  </si>
  <si>
    <t xml:space="preserve">LOTE 1 Y 3: 16/01/2019 </t>
  </si>
  <si>
    <t xml:space="preserve">LOTE1 Y 3 : FERROVIAL SERVICIOS S.A </t>
  </si>
  <si>
    <t>R, TC, P. INFERIOR A 5000€</t>
  </si>
  <si>
    <t>obras</t>
  </si>
  <si>
    <t>servicios</t>
  </si>
  <si>
    <t>45259900-6</t>
  </si>
  <si>
    <t>Ley 3/2020</t>
  </si>
  <si>
    <t>SIST. ADJUDIC</t>
  </si>
  <si>
    <t>único criterio</t>
  </si>
  <si>
    <t>múltiples criterios</t>
  </si>
  <si>
    <t>suministros</t>
  </si>
  <si>
    <t>E19-0122</t>
  </si>
  <si>
    <t>Servicio de asistencia técnica para la redacción y desarrollo del plan de acciones para la divulgación del Plan Estratégico de la Autoridad Portuaria de Baleares.</t>
  </si>
  <si>
    <t>79416200-5</t>
  </si>
  <si>
    <t>Actuaciones para la mejora de la accesibilidad de los viales y espacios públicos del puerto de Palma</t>
  </si>
  <si>
    <t>45233140-2  45233200-1  45233260-9 </t>
  </si>
  <si>
    <t>P.O.01.20</t>
  </si>
  <si>
    <t>Actuaciones para la mejora de la accesibilidad de las estaciones marítimas, pasarelas de embarque y oficinas de la APB en el puerto de Palma</t>
  </si>
  <si>
    <t>45259900-6  45450000-6</t>
  </si>
  <si>
    <t>P.O.1340.1</t>
  </si>
  <si>
    <t>P.O.1095-G</t>
  </si>
  <si>
    <t>Rehabilitación de los elementos de protección de la cimentación del dique de Botafoc</t>
  </si>
  <si>
    <t>45259000-7</t>
  </si>
  <si>
    <t>79999100-4</t>
  </si>
  <si>
    <t>E20-0167</t>
  </si>
  <si>
    <t>Adquisición de mascarillas de protección corporativa para el personal de la APB</t>
  </si>
  <si>
    <t>33000000-0</t>
  </si>
  <si>
    <t>PRÓRROGAS</t>
  </si>
  <si>
    <t>NO</t>
  </si>
  <si>
    <t>P.O.1100-G</t>
  </si>
  <si>
    <t>Habilitación de la primera planta del edificio A de servicios del puerto de La Savina</t>
  </si>
  <si>
    <t>45259000-7 </t>
  </si>
  <si>
    <t>45233222-1</t>
  </si>
  <si>
    <t>Abierto armonizado</t>
  </si>
  <si>
    <t>ley 9/2017</t>
  </si>
  <si>
    <t>PLAZO (Nº MESES)</t>
  </si>
  <si>
    <t>P.O.1096-G</t>
  </si>
  <si>
    <t>Actuaciones para la mejora de la eficiencia energética del alumbrado público en el puerto de Alcúdia</t>
  </si>
  <si>
    <t>45316000-5  45232200-4  45316100-6</t>
  </si>
  <si>
    <t>E20-0179</t>
  </si>
  <si>
    <t>Mantenimiento de aceras del puerto de Palma</t>
  </si>
  <si>
    <t>90922000-6</t>
  </si>
  <si>
    <t>1 AÑO</t>
  </si>
  <si>
    <t>31400000-0</t>
  </si>
  <si>
    <t>P.O.81.20</t>
  </si>
  <si>
    <t>Nuevos recintos y equipamientos para la inspección de pasajeros y vehículos en el dique del Oeste del puerto de Palma</t>
  </si>
  <si>
    <t>45211320-8   45213000-3  45213340-8  45262410-8</t>
  </si>
  <si>
    <t>6 MESES</t>
  </si>
  <si>
    <t>E21-0017</t>
  </si>
  <si>
    <t>Mantenimiento de jardines del puerto de Palma</t>
  </si>
  <si>
    <t>77311000-3 </t>
  </si>
  <si>
    <t>P.O.89.19</t>
  </si>
  <si>
    <t>Adecuación y mejora del sistema de climatización de las estaciones marítimas EM2, EM3 y EM5 del Puerto de Palma</t>
  </si>
  <si>
    <t>90921000-9</t>
  </si>
  <si>
    <t>Desinfecciones provisionales de las estaciones marítimas del puerto de Palma</t>
  </si>
  <si>
    <t>P.O.28.21</t>
  </si>
  <si>
    <t>Mejora del sistema de monitorización de la calidad del aire y Plataforma Smart Ambiental.</t>
  </si>
  <si>
    <t>30211300-4 35125100-7  38127000-1  45214640-8  48900000-7  51215000-2  72000000-5  72230000-6  72267000-4  90714100-6</t>
  </si>
  <si>
    <t>E20-0164</t>
  </si>
  <si>
    <t>Reparación de la red de riego, replantación de césped y macizos arbustivos en los jardines de los muelles de poniente en el puerto de Palma</t>
  </si>
  <si>
    <t>45232121-6  71421000-5</t>
  </si>
  <si>
    <t>72000000-5</t>
  </si>
  <si>
    <t>P.O.31.21</t>
  </si>
  <si>
    <t>A.T. para la dirección de varias obras de mejora de la eficiencia energética del alumbrado público en puertos de la APB</t>
  </si>
  <si>
    <t>P.O.31.21-1</t>
  </si>
  <si>
    <t>P.O.31.21-2</t>
  </si>
  <si>
    <t>P.O.31.21-3</t>
  </si>
  <si>
    <t>A.T. para la dirección de varias obras de mejora de la eficiencia energética del alumbrado público en el Puerto de Eivissa</t>
  </si>
  <si>
    <t>A.T. para la dirección de varias obras de mejora de la eficiencia energética del alumbrado público en el Puerto de Alcudia</t>
  </si>
  <si>
    <t>A.T. para la dirección de varias obras de mejora de la eficiencia energética del alumbrado público en el Puerto de Palma</t>
  </si>
  <si>
    <t>E21-0026</t>
  </si>
  <si>
    <t>Mantenimiento de pintura interior, exterior y metálica del puerto de Palma</t>
  </si>
  <si>
    <t>45442100-8</t>
  </si>
  <si>
    <t>E21-0126</t>
  </si>
  <si>
    <t>E21-0066</t>
  </si>
  <si>
    <t>Mantenimiento integral de la estación marítima, instalaciones e infraestructuras del puerto de Alcúdia</t>
  </si>
  <si>
    <t>E20-0106</t>
  </si>
  <si>
    <t>Digitalizacion en fase I del archivo histórico de la Autoridad Portuaria de Baleares</t>
  </si>
  <si>
    <t>E21-0134</t>
  </si>
  <si>
    <t>Suministro de agua mineral natural mediante fuentes dispensadoras y bricks para los puertos de Eivissa y la Savina.</t>
  </si>
  <si>
    <t>15981000-8 65100000-4</t>
  </si>
  <si>
    <t>P.O.43.21</t>
  </si>
  <si>
    <t>Adecuación de la línea aérea de media tensión del faro de Cala Figuera para la protección de la avifauna</t>
  </si>
  <si>
    <t>45315400-2</t>
  </si>
  <si>
    <t>E21-0084</t>
  </si>
  <si>
    <t>Mantenimiento de obra civil de los faros, balizas y boyas de la Autoridad Portuaria de Baleares</t>
  </si>
  <si>
    <t>E21-0084-1</t>
  </si>
  <si>
    <t>Mantenimiento de obra civil de los faros, balizas y boyas de la Autoridad Portuaria de Baleares. Lote 1 Mallorca, Cabrera y Dragonera</t>
  </si>
  <si>
    <t>Mantenimiento de obra civil de los faros, balizas y boyas de la Autoridad Portuaria de Baleares. Lote 2. Menorca</t>
  </si>
  <si>
    <t>E21-0084-2</t>
  </si>
  <si>
    <t>E21-0084-3</t>
  </si>
  <si>
    <t>Mantenimiento de obra civil de los faros, balizas y boyas de la Autoridad Portuaria de Baleares. Lote 3 Eivissa y Formentera</t>
  </si>
  <si>
    <t>E21-0119</t>
  </si>
  <si>
    <t>A.T. para la elaboración del plan de gestión de residuos para la recepción y manipulación de desechos de buques y residuos de carga para los puertos de la Autoridad Portuaria de Baleares (Palma, Alcudia, Maó, Eivissa y la Savina)</t>
  </si>
  <si>
    <t>71356200-0 80540000-1 90712000-1</t>
  </si>
  <si>
    <t>E21-0150</t>
  </si>
  <si>
    <t>Alquiler de sanitarios autónomos portátiles en el puerto de Palma</t>
  </si>
  <si>
    <t>90900000-6</t>
  </si>
  <si>
    <t>E21-0103</t>
  </si>
  <si>
    <t>Servicio para la Edición de la memoria Anual, la Memoria de Sostenibilidad y el Resumen de Actividades de la APB</t>
  </si>
  <si>
    <t>71356200-0 79411100-9 79416100-4 79800000-2 79970000-4 </t>
  </si>
  <si>
    <t>P.O.57.21</t>
  </si>
  <si>
    <t>Acondicionamiento estructural del muro de contención de tierras en la carretera de acceso al Faro de Formentor</t>
  </si>
  <si>
    <t>45233142-6 45233320-8 45262522-6 45262620-3</t>
  </si>
  <si>
    <t>E21-0159</t>
  </si>
  <si>
    <t>Limpieza de torrentes y surgideros (por posibles avenidas) y de fondos junto a cantiles en el puerto de Palma</t>
  </si>
  <si>
    <t>90000000-7</t>
  </si>
  <si>
    <t>E21-0131</t>
  </si>
  <si>
    <t>Asistencia para desplazamientos por mar para las señales marítimas en Eivissa y Formentera</t>
  </si>
  <si>
    <t>60651000-6</t>
  </si>
  <si>
    <t>P.O.85.20</t>
  </si>
  <si>
    <t>Adecuación del ajardinamiento en los Muelles de Ribera y Botafoc del puerto de Eivissa</t>
  </si>
  <si>
    <t>45112712-9</t>
  </si>
  <si>
    <t>E21-0173</t>
  </si>
  <si>
    <t>Limpieza provisional de las aguas abrigadas del puerto de Palma</t>
  </si>
  <si>
    <t>90700000-4</t>
  </si>
  <si>
    <t>E20-0115</t>
  </si>
  <si>
    <t>Asistencia técnica de soporte técnico en materia de protección marítima, portuaria y de infraestructuras críticas.</t>
  </si>
  <si>
    <t>79417000-0</t>
  </si>
  <si>
    <t>P.O.47.21</t>
  </si>
  <si>
    <t>Análisis, diseño, desarrollo e implantación de la nueva Intranet, mantenimiento de la Intranet y de la página web y servicio de hosting de la Autoridad Portuaria de Baleares.</t>
  </si>
  <si>
    <t>72212220-7 72421000-7 72422000-4 </t>
  </si>
  <si>
    <t>P.O.67.21</t>
  </si>
  <si>
    <t>Sustitución de las baterías del faro de Punta Avançada</t>
  </si>
  <si>
    <t>P.O.03.21</t>
  </si>
  <si>
    <t>Proyecto para la mejora de la red eléctrica de baja tensión en el puerto de Eivissa</t>
  </si>
  <si>
    <t>45315600-4</t>
  </si>
  <si>
    <t>P.O.1345</t>
  </si>
  <si>
    <t>Remodelación del Paseo Marítimo del puerto de Palma</t>
  </si>
  <si>
    <t>45246500-8 </t>
  </si>
  <si>
    <t>E21-0170</t>
  </si>
  <si>
    <t>E21-0170-1</t>
  </si>
  <si>
    <t>E21-0170-2</t>
  </si>
  <si>
    <t>E21-0170-3</t>
  </si>
  <si>
    <t>mantenimiento de las zonas comunes de la Autoridad Portuaria de Baleares en los puertos de Eivissa y la Savina</t>
  </si>
  <si>
    <t>LOTE 1 Mantenimiento de las zonas comunes de la Autoridad Portuaria de Baleares en el Puerto de Eivissa</t>
  </si>
  <si>
    <t>71421000-5 77211400-6  77211500-7 77211600-8 77310000-6 77311000-3 77340000-5 90610000-6 90910000-9 90911200-8 90919200-4 90920000-2 90921000-9 90922000-6 90923000-3 90924000-0</t>
  </si>
  <si>
    <t>LOTE 2 Mantenimiento de las zonas comunes de la Autoridad Portuaria de Baleares en el Puerto de La Savina</t>
  </si>
  <si>
    <t>LOTE 3: Servicio de exclusión de aves y control de fauna en el Puerto de Eivissa</t>
  </si>
  <si>
    <t>77600000-6 77610000-9</t>
  </si>
  <si>
    <t>E19-0029</t>
  </si>
  <si>
    <t>Asistencia técnica para el mantenimiento de los planes de emergencia interiores y mantenimiento de los manuales de autoprotección de los puertos de Palma, Alcudia, Maó, Eivissa y la Savina</t>
  </si>
  <si>
    <t>71317000-3</t>
  </si>
  <si>
    <t>E21-0074</t>
  </si>
  <si>
    <t>Mantenimiento de la exclusión de aves y gestión del resto de la fauna en edificios y dependencias del puerto de Palma</t>
  </si>
  <si>
    <t>E21-0107</t>
  </si>
  <si>
    <t>Herramienta de monitorización de la red informática para la Autoridad Portuaria de Baleares</t>
  </si>
  <si>
    <t>PROYECTOS PAISAJÍSTICOS DE BALEARES, S.L.</t>
  </si>
  <si>
    <t>P.O.61.21</t>
  </si>
  <si>
    <t>Adquisición de mobiliario para los vehículos policiales de los puertos de Palma y Alcúdia</t>
  </si>
  <si>
    <t>42415320-7</t>
  </si>
  <si>
    <t>P.O.69.21</t>
  </si>
  <si>
    <t>P.O.69.21-1</t>
  </si>
  <si>
    <t>P.O.69.21-2</t>
  </si>
  <si>
    <t>P.O.69.21-3</t>
  </si>
  <si>
    <t>P.O.69.21-4</t>
  </si>
  <si>
    <t>Equipamiento para los gimnasios de los puertos de Palma, Eivissa i Maó</t>
  </si>
  <si>
    <t>Tatami puerto de Palma</t>
  </si>
  <si>
    <t>Gimnasio puerto de Palma</t>
  </si>
  <si>
    <t>Gimnasio puerto de Maó</t>
  </si>
  <si>
    <t>Gimnasio puerto de Eivissa</t>
  </si>
  <si>
    <t>37421000-5</t>
  </si>
  <si>
    <t>37430000-1 </t>
  </si>
  <si>
    <t>37441000-1</t>
  </si>
  <si>
    <t>37442000-8 </t>
  </si>
  <si>
    <t>P.O.46.21</t>
  </si>
  <si>
    <t>Adecuación de los nuevos vehículos de la APB adquiridos a través del Plan de Renovación de Vehículo de la Administración General del Estado</t>
  </si>
  <si>
    <t>P.O.46.21-1</t>
  </si>
  <si>
    <t>P.O.46.21-2</t>
  </si>
  <si>
    <t> Lote 1: Rotulación de vehículos</t>
  </si>
  <si>
    <t>Lote 2: Equipamiento policial</t>
  </si>
  <si>
    <t>22459100-3 42415320-7</t>
  </si>
  <si>
    <t>VITRAC OBRA PÚBLICA, S.L.,</t>
  </si>
  <si>
    <t>B57207714</t>
  </si>
  <si>
    <t>E21-0220</t>
  </si>
  <si>
    <t>Suministro de 3 radiadores de aceite eléctricos para un centro de control de la Policía Portuaria y para los vestuarios femenino y masculino en el Puerto de Eivissa.</t>
  </si>
  <si>
    <t>44621100-0</t>
  </si>
  <si>
    <t>E21-0121</t>
  </si>
  <si>
    <t>Mantenimiento de los Sistemas de Telecomunicaciones, Seguridad y Gestión Técnica de la APB así como sus infraestructuras auxiliares del Puerto de Palma</t>
  </si>
  <si>
    <t>50610000-4</t>
  </si>
  <si>
    <t>E21-0124</t>
  </si>
  <si>
    <t>Asistencia Técnica para la implantación de la estrategia ambiental de la Autoridad Portuaria de Baleares</t>
  </si>
  <si>
    <t>90700000-4 90711300-7 90714500-0</t>
  </si>
  <si>
    <t>P.O.68.21</t>
  </si>
  <si>
    <t>Desarrollo evolutivo de las aplicaciones de administración electrónica en la Autoridad Portuaria de Baleares</t>
  </si>
  <si>
    <t>72500000-0 </t>
  </si>
  <si>
    <t>Asociación para el Progreso de la Dirección</t>
  </si>
  <si>
    <t>G28197994</t>
  </si>
  <si>
    <t>UTE MELCHOR MASCARÓ, S.A. / ONA SAFE &amp; CLEAN, S.L.</t>
  </si>
  <si>
    <t>U09636226</t>
  </si>
  <si>
    <t>E20-0095</t>
  </si>
  <si>
    <t>mantenimiento de los escáneres y arcos de seguridad de la marca siemens en el Puerto de Eivissa.</t>
  </si>
  <si>
    <t>50600000-1 </t>
  </si>
  <si>
    <t>SI</t>
  </si>
  <si>
    <t>ECO WEEK PORTÁTILES, S.L.U.</t>
  </si>
  <si>
    <t>B12936951</t>
  </si>
  <si>
    <t>ELECNOR SERVICIOS Y PROYECTOS, S.A.U.,</t>
  </si>
  <si>
    <t>A79486833</t>
  </si>
  <si>
    <t>no</t>
  </si>
  <si>
    <t>DOBLE REYES, S.L.</t>
  </si>
  <si>
    <t>B57390379</t>
  </si>
  <si>
    <t>E21-0133</t>
  </si>
  <si>
    <t>Asistencia Técnica para seguimiento y control de la calidad de las aguas de los puertos de la Autoridad Portuaria de Baleares según la ROM 5.1-13</t>
  </si>
  <si>
    <t>71356200-0  90700000-4  90711300-7  90711500-9  90712000-1  90714500-0  90733100-5</t>
  </si>
  <si>
    <t>CONTRATO BASADO EN SISTEMA DINÁMICO DE ADQUISICIÓN</t>
  </si>
  <si>
    <t>MÚLTIPLES CRITERIOS</t>
  </si>
  <si>
    <t>LEJÍAS OLIVES, S.L.</t>
  </si>
  <si>
    <t>B57526303</t>
  </si>
  <si>
    <t>SDA20T01-09</t>
  </si>
  <si>
    <t>Suministro de dispensadores de suelo de hidrogel</t>
  </si>
  <si>
    <t>33100000-1</t>
  </si>
  <si>
    <t>E16-0048</t>
  </si>
  <si>
    <t>Mantenimiento de las defensas del puerto de Palma</t>
  </si>
  <si>
    <t>A28166007</t>
  </si>
  <si>
    <t>ISLA CENTINELA, S. L</t>
  </si>
  <si>
    <t>B07894405</t>
  </si>
  <si>
    <t>40 DÍAS</t>
  </si>
  <si>
    <t>EQUIPAMOVIL, S.L.</t>
  </si>
  <si>
    <t>B07260979</t>
  </si>
  <si>
    <t>P.O.15.21</t>
  </si>
  <si>
    <t>Suministro, instalación y mantenimiento de 8 nuevos escáneres y arcos de seguridad para los puertos de Palma y Alcudia.</t>
  </si>
  <si>
    <t>38581000-1 45233292-2 45311000-0 50610000-4</t>
  </si>
  <si>
    <t>79635000-4</t>
  </si>
  <si>
    <t>P.O.41.21</t>
  </si>
  <si>
    <t>Instalación de marquesinas fotovoltaicas para la recarga de vehículos eléctricos en los puertos de Palma, Alcúdia, Maó y Eivissa</t>
  </si>
  <si>
    <t>45311000-0 45200000-9 45261215-4</t>
  </si>
  <si>
    <t>P.O.45.21</t>
  </si>
  <si>
    <t>Instalación de una red de puntos de recarga de vehículos eléctricos en los puertos de Palma, Alcúdia, Maó, Eivissa y La Savina</t>
  </si>
  <si>
    <t> 45310000-3 45314000-1</t>
  </si>
  <si>
    <t>24MESES</t>
  </si>
  <si>
    <t>UTE SMART AMBIENTAL PUERTO DE BALEARES</t>
  </si>
  <si>
    <t>U67956177</t>
  </si>
  <si>
    <t>E22-0011</t>
  </si>
  <si>
    <t>NEGOCIADO SIN PUBLICIDAD</t>
  </si>
  <si>
    <t>LEY 9/2017</t>
  </si>
  <si>
    <t>SERVICIOS</t>
  </si>
  <si>
    <t>63727100-2</t>
  </si>
  <si>
    <t>OCIBAR SA</t>
  </si>
  <si>
    <t>A58838434</t>
  </si>
  <si>
    <t>Contratación remolcador apoyo temporal a la Autoridad Portuaria de Baleares</t>
  </si>
  <si>
    <t>P.O.06.22</t>
  </si>
  <si>
    <t>Adquisición y soporte de licencias teletrabajo Citrix Virtual Desktop año 2022</t>
  </si>
  <si>
    <t>64222000-8</t>
  </si>
  <si>
    <t>E22-0001</t>
  </si>
  <si>
    <t>Servicio de asistencia técnica especializada en contratación pública</t>
  </si>
  <si>
    <t>79111000-5</t>
  </si>
  <si>
    <t>10 DÍAS</t>
  </si>
  <si>
    <t>MANUEL SERRANO PÉREZ</t>
  </si>
  <si>
    <t>44395019M</t>
  </si>
  <si>
    <t>COPCISA, S.A.,</t>
  </si>
  <si>
    <t>A08190696</t>
  </si>
  <si>
    <t>ZERTIFIKA GENERAL, S.L.,</t>
  </si>
  <si>
    <t>B57608200</t>
  </si>
  <si>
    <t>E22-0014</t>
  </si>
  <si>
    <t>Mantenimiento de las aplicaciones de Administración Electrónica en la Autoridad Portuaria de Baleares</t>
  </si>
  <si>
    <t>72500000-0</t>
  </si>
  <si>
    <t>E21-0108</t>
  </si>
  <si>
    <t>mantenimiento de las instalaciones térmicas de los puertos de Eivissa y la Savina</t>
  </si>
  <si>
    <t>P.O.13.22</t>
  </si>
  <si>
    <t>Suministro de nuevos equipos de señales marítimas para la mejora de la disponibilidad del servicio en el puerto de Palma y Alcúdia</t>
  </si>
  <si>
    <t>34928470-3</t>
  </si>
  <si>
    <t>DISTRIBUIDORA BALEAR DE UNIFORMES, S.L.</t>
  </si>
  <si>
    <t>B07502354</t>
  </si>
  <si>
    <t>P.O.54.21</t>
  </si>
  <si>
    <t>Adecuación de las defensas del puerto de Alcúdia</t>
  </si>
  <si>
    <t>45243500-7</t>
  </si>
  <si>
    <t>E21-0068</t>
  </si>
  <si>
    <t>Servicio de agencia de viajes para la Autoridad Portuaria de Baleares</t>
  </si>
  <si>
    <t>63000000-9</t>
  </si>
  <si>
    <t>E22-0012</t>
  </si>
  <si>
    <t>Servicio de mantenimiento y asistencia técnica de la aplicación de gestión de archivo (ODILO) y del portal de archivos en los puertos de la Autoridad Portuaria de Baleares.</t>
  </si>
  <si>
    <t>72267000-4 </t>
  </si>
  <si>
    <t>PALMA COMUNICACIÓN, DISEÑO E IMAGINA, S.L.,</t>
  </si>
  <si>
    <t>B57825705</t>
  </si>
  <si>
    <t>79950000-8</t>
  </si>
  <si>
    <t>E21-0175</t>
  </si>
  <si>
    <t>Mantenimiento de los centros de transformación de la Autoritat Portuària de Balears en Menorca</t>
  </si>
  <si>
    <t>50532200-5</t>
  </si>
  <si>
    <t>P.O.05.21</t>
  </si>
  <si>
    <t>Eliminación de barreras arquitectónicas en las aceras y dotación de un parque infantil en el muelle de Cruceros del puerto de Maó</t>
  </si>
  <si>
    <t>45233252-0</t>
  </si>
  <si>
    <t>MULTIAUTO PALMA, S.L.,</t>
  </si>
  <si>
    <t>TANDEM HSE, S.L.</t>
  </si>
  <si>
    <t>B61268298</t>
  </si>
  <si>
    <t>E22-0008</t>
  </si>
  <si>
    <t>Mantenimiento de los escáneres y arcos de seguridad de la marca Siemens en el Puerto de Maó.</t>
  </si>
  <si>
    <t>50600000-1</t>
  </si>
  <si>
    <t>Asistencia Técnica de Soporte al Departamento de Operaciones Portuarias para la redacción de Pliegos e Informes en el período 2022-2023</t>
  </si>
  <si>
    <t>DEXTRON INGENIERÍA DE LA TELECOMUNICACIÓN, S.A.,</t>
  </si>
  <si>
    <t>A08685273</t>
  </si>
  <si>
    <t>E22-0002</t>
  </si>
  <si>
    <t>Mantenimiento de los escáneres y arcos de seguridad de la marca Siemens en el puerto de Palma</t>
  </si>
  <si>
    <t>AYMAR ASESORÍA TÉCNICA, S.L.L.</t>
  </si>
  <si>
    <t>B90051293</t>
  </si>
  <si>
    <t>OZONA CONSULTING, S.L.</t>
  </si>
  <si>
    <t>B15834872</t>
  </si>
  <si>
    <t>E22-0030</t>
  </si>
  <si>
    <t>Control sanitario para realizar controles Covid-19 a buques con escala anterior en puerto no español.</t>
  </si>
  <si>
    <t>85140000-2</t>
  </si>
  <si>
    <t>E18-0156</t>
  </si>
  <si>
    <t>Mantenimiento de elementos metálicos del puerto de Palma</t>
  </si>
  <si>
    <t>AVANZA DESARROLLO SOSTENIBLE, S.L.,</t>
  </si>
  <si>
    <t>B40656472</t>
  </si>
  <si>
    <t>E21-0047</t>
  </si>
  <si>
    <t>Mantenimiento de superficies exteriores en infraestructuras portuarias y elementos diversos del Puerto de Maó</t>
  </si>
  <si>
    <t>B02494839</t>
  </si>
  <si>
    <t>IMESAPI, S.A.,</t>
  </si>
  <si>
    <t>A28010478</t>
  </si>
  <si>
    <t>TELECOMUNICACIÓN, ELECTRÓNICA Y CONMUTACIÓN, S.A. (TECOSA)</t>
  </si>
  <si>
    <t>E20-0094</t>
  </si>
  <si>
    <t>Asistencia técnica para el servicio de ordenación, coordinación y control del tráfico marítimo portuario en los Puertos de Eivissa y la Savina</t>
  </si>
  <si>
    <t>63712700-0  63720000-2</t>
  </si>
  <si>
    <t>E21-0212</t>
  </si>
  <si>
    <t>Servicios de soporte técnico Oracle 2022</t>
  </si>
  <si>
    <t>72320000-4</t>
  </si>
  <si>
    <t>50530000-9</t>
  </si>
  <si>
    <t>QUIRON PREVENCIÓN, S.L.U.</t>
  </si>
  <si>
    <t>B64076482</t>
  </si>
  <si>
    <t>E22-0042</t>
  </si>
  <si>
    <t>Servicio de posicionamiento GPS de la flota de vehículos de la Autoridad Portuaria de Baleares</t>
  </si>
  <si>
    <t>51240000-6</t>
  </si>
  <si>
    <t>E21-0148</t>
  </si>
  <si>
    <t>Mantenimiento de cubiertas de edificios en el puerto de Palma</t>
  </si>
  <si>
    <t>E21-0069</t>
  </si>
  <si>
    <t>Limpieza en la playa de Ca'n Pere Antoni y en las rampas de varadero de Roquetas, Troneras y Ca'n Barbarà</t>
  </si>
  <si>
    <t>90680000-7 </t>
  </si>
  <si>
    <t>Altia Consultores, S.A</t>
  </si>
  <si>
    <t>A15456585</t>
  </si>
  <si>
    <t>B16560849</t>
  </si>
  <si>
    <t>Limit Tecnologies, S.L.</t>
  </si>
  <si>
    <t>B07167448</t>
  </si>
  <si>
    <t>PRODEVELOP, S.L.</t>
  </si>
  <si>
    <t>Fundación Natura Parc</t>
  </si>
  <si>
    <t>G57068603</t>
  </si>
  <si>
    <t>Hermanos Parrot S.A.</t>
  </si>
  <si>
    <t>A07030778</t>
  </si>
  <si>
    <t>1 de 2 años</t>
  </si>
  <si>
    <t>MONCOBRA, S.A.,</t>
  </si>
  <si>
    <t>P.O.09.22</t>
  </si>
  <si>
    <t>SUMINISTRO DE BARRERAS DE HORMIGÓN PARA ORDENACIÓN VIAL EN EL PUERTO DE MAÓ</t>
  </si>
  <si>
    <t>34928100-9 34928200-0 34928300-1 34928310-4</t>
  </si>
  <si>
    <t>Acometida eléctrica para buques tipo remolcador en la tercera alineación del dique del Oeste</t>
  </si>
  <si>
    <t>45310000-3</t>
  </si>
  <si>
    <t>P.O.24.22</t>
  </si>
  <si>
    <t>Adquisición y soporte de licencias JIRA para la Autoridad Portuaria de Baleares</t>
  </si>
  <si>
    <t>A07414766</t>
  </si>
  <si>
    <t>PAVIMENTOS Y HORMIGONES CARRERAS SA</t>
  </si>
  <si>
    <t>XAIVO PROCESOS Y TECNOLOGÍA SL</t>
  </si>
  <si>
    <t>B87487229</t>
  </si>
  <si>
    <t>U10552891</t>
  </si>
  <si>
    <t xml:space="preserve"> UTE VOPSA-ESTEL DIQUE DEL OESTE: ESTEL INGENIERIA Y OBRAS S.A  A07736689 y VIAS Y OBRAS PUBLICAS S.A.  A07053374</t>
  </si>
  <si>
    <t>92512100-4</t>
  </si>
  <si>
    <t>ELIMINA, S.L.</t>
  </si>
  <si>
    <t>B57244626</t>
  </si>
  <si>
    <t>ODILO TID, S.L.,</t>
  </si>
  <si>
    <t>B30856439</t>
  </si>
  <si>
    <t>Ferrovial Servicios, S.A.,</t>
  </si>
  <si>
    <t>Limit Tecnologies, S.L.,</t>
  </si>
  <si>
    <t>EULEN S.A.,</t>
  </si>
  <si>
    <t>A28517308</t>
  </si>
  <si>
    <t>MEDITERRÁNEO SEÑALES MARÍTIMAS, S.L.,</t>
  </si>
  <si>
    <t>P.O.20.22</t>
  </si>
  <si>
    <t>Servicio de la infraestructura y las licencias de uso, soporte y desarrollo evolutivo del PCS (Sistema de la Comunidad Portuaria) en la Autoridad Portuaria de Baleares</t>
  </si>
  <si>
    <t>SUMINISTROS</t>
  </si>
  <si>
    <t>ORACLE IBÉRICA, S.R.L.</t>
  </si>
  <si>
    <t>E20-0171</t>
  </si>
  <si>
    <t>Campaña geotécnica en Cala Figuera, Maó.</t>
  </si>
  <si>
    <t>71332000-4 71351000-3</t>
  </si>
  <si>
    <t>E22-0044</t>
  </si>
  <si>
    <t>Mantenimiento del parque infantil en las instalaciones del puerto de El Molinar</t>
  </si>
  <si>
    <t>77313000-7</t>
  </si>
  <si>
    <t>E22-0013</t>
  </si>
  <si>
    <t>Mantenimiento de los escáneres y arcos de seguridad de la marca Siemens en el puerto de Alcudia</t>
  </si>
  <si>
    <t>Nº DE LOTE</t>
  </si>
  <si>
    <t>P.O.34.22</t>
  </si>
  <si>
    <t>Adecuación de despachos de la primera planta del edificio situado en el Moll Vell nº17 del puerto de Palma</t>
  </si>
  <si>
    <t>45453000-7</t>
  </si>
  <si>
    <t>P.O.08.22</t>
  </si>
  <si>
    <t>Sustitución de la cubierta inclinada del faro de Cala Figuera</t>
  </si>
  <si>
    <t>P.O.39.22</t>
  </si>
  <si>
    <t>Mejora del acceso peatonal a la terminal de pasajeros de los Muelles Comerciales del puerto de Palma</t>
  </si>
  <si>
    <t>45233161-5 45233260-9</t>
  </si>
  <si>
    <t>SERVICIOS PROFESIONALES SUBMARINOS, S.L. (SERPRO SUB),</t>
  </si>
  <si>
    <t>E22-0006</t>
  </si>
  <si>
    <t>Alquiler y mantenimiento de máquinas expendedoras de tickets de la Apb para el estacionamiento den el puerto de Maó</t>
  </si>
  <si>
    <t>51214000-5 98351100-9</t>
  </si>
  <si>
    <t>E22-0043</t>
  </si>
  <si>
    <t>Mantenimiento de las instalaciones relativas a las ayudas a la navegación de la Autoridad Portuaria de Baleares</t>
  </si>
  <si>
    <t>P.O.92.20</t>
  </si>
  <si>
    <t>A.T. para la dirección de obra de la Rehabilitación de los elementos de protección de la cimentación del dique de Botafoc en el puerto de Eivissa</t>
  </si>
  <si>
    <t>71000000 71247000 71311100 71356200 71356300</t>
  </si>
  <si>
    <t>EIFFAGE ENERGÍA, S.L.U.</t>
  </si>
  <si>
    <t>B02272490</t>
  </si>
  <si>
    <t>P.O.50.21</t>
  </si>
  <si>
    <t>Nuevos vestuarios en el edificio destinado a los talleres de Conservación del Puerto de Palma</t>
  </si>
  <si>
    <t>45212230-7</t>
  </si>
  <si>
    <t>GRUPO SALENDA, S.L.</t>
  </si>
  <si>
    <t>E22-0007</t>
  </si>
  <si>
    <t>50100000-6</t>
  </si>
  <si>
    <t>Inventum Marketing, S.L.</t>
  </si>
  <si>
    <t>B57574139</t>
  </si>
  <si>
    <t>E22-0073</t>
  </si>
  <si>
    <t>E22-0073-1</t>
  </si>
  <si>
    <t>E22-0073-2</t>
  </si>
  <si>
    <t>E22-0073-3</t>
  </si>
  <si>
    <t>Servicio de mensajería y paquetería para los puertos de la Autoridad Portuaria de Baleares</t>
  </si>
  <si>
    <t>Servicio de mensajería y paquetería para los puertos de la Autoridad Portuaria de Baleares. Lote 1: Palma</t>
  </si>
  <si>
    <t>64100000-7 64113000-1 64121200-2</t>
  </si>
  <si>
    <t>Servicio de mensajería y paquetería para los puertos de la Autoridad Portuaria de Baleares. Lote 2: Maó</t>
  </si>
  <si>
    <t>Servicio de mensajería y paquetería para los puertos de la Autoridad Portuaria de Baleares. Lote 3: Eivissa</t>
  </si>
  <si>
    <t>P.O.43.22</t>
  </si>
  <si>
    <t>P.O.43.22-1</t>
  </si>
  <si>
    <t>P.O.43.22-2</t>
  </si>
  <si>
    <t>P.O.43.22-3</t>
  </si>
  <si>
    <t>P.O.43.22-4</t>
  </si>
  <si>
    <t>Suministro de carpas plegables para los puertos de la Autoridad Portuaria de Baleares</t>
  </si>
  <si>
    <t>39522120-4 </t>
  </si>
  <si>
    <t>Suministro de carpas plegables para los puertos de la Autoridad Portuaria de Baleares - Lote 1 (Palma)</t>
  </si>
  <si>
    <t>Suministro de carpas plegables para los puertos de la Autoridad Portuaria de Baleares - Lote 2 (Alcúdia)</t>
  </si>
  <si>
    <t>Suministro de carpas plegables para los puertos de la Autoridad Portuaria de Baleares - Lote 3 (Maó)</t>
  </si>
  <si>
    <t>Suministro de carpas plegables para los puertos de la Autoridad Portuaria de Baleares - Lote 4 (Eivissa y La Savina)</t>
  </si>
  <si>
    <t>Adquisición y soporte de licencia Red Hat JBoss Enterprise Application Platform 16-Core Standard por 3 años para la Autoridad Portuaria de Baleares</t>
  </si>
  <si>
    <t>TELECOMUNICACIÓN,
ELECTRÓNICA Y CONMUTACIÓN, S.A.,</t>
  </si>
  <si>
    <t>E22-0074</t>
  </si>
  <si>
    <t>A.T. Procesos de selección de personal de Convenio y fuera de Convenio de la Autoridad Portuaria de Baleares</t>
  </si>
  <si>
    <t>UTE Faros Pitiusas</t>
  </si>
  <si>
    <t>U10656023</t>
  </si>
  <si>
    <t>E22-0061</t>
  </si>
  <si>
    <t>Servicio de Organización de las V Jornadas Técnicas de Archivos Portuarios de la Autoridad Portuaria de Baleares: 150 años de Historia</t>
  </si>
  <si>
    <t>79950000-8 </t>
  </si>
  <si>
    <t>E22-0025</t>
  </si>
  <si>
    <t>Mantenimiento integral de las puertas motorizadas y manuales del puerto de Palma</t>
  </si>
  <si>
    <t>50800000-3</t>
  </si>
  <si>
    <t>80 DÍAS</t>
  </si>
  <si>
    <t>GASIFREDSAC, S.L.,</t>
  </si>
  <si>
    <t>FRANCISCO JAVIER VÁZQUEZ MATILLA, S.L.U.,</t>
  </si>
  <si>
    <t>B71350615</t>
  </si>
  <si>
    <t>UTE TECOSA-OUTSMART</t>
  </si>
  <si>
    <t>U10581304</t>
  </si>
  <si>
    <t>2 de un mes cada una</t>
  </si>
  <si>
    <t>LETTER INGENIEROS, S.L.,</t>
  </si>
  <si>
    <t>B19522028</t>
  </si>
  <si>
    <t>DCOD INGENIERÍA, S.L.,</t>
  </si>
  <si>
    <t>B57562316</t>
  </si>
  <si>
    <t>E22-0078</t>
  </si>
  <si>
    <t>Mantenimiento de la embarcación "Far de Portopí" en el puerto de Palma</t>
  </si>
  <si>
    <t>P.O.49.22</t>
  </si>
  <si>
    <t>Adquisición de licencias Veeam Backup para la APB en el periodo 2022-2023</t>
  </si>
  <si>
    <t>48710000-8</t>
  </si>
  <si>
    <t>P.O.50.22</t>
  </si>
  <si>
    <t>P.O.50.22-1</t>
  </si>
  <si>
    <t>P.O.50.22-2</t>
  </si>
  <si>
    <t>P.O.50.22-3</t>
  </si>
  <si>
    <t>Suministro de nuevos equipos para balizamiento de naufragios para los puertos de la Autoridad Portuaria de Baleares</t>
  </si>
  <si>
    <t>34515100-1 </t>
  </si>
  <si>
    <t>Suministro de nuevos equipos para balizamiento de naufragios para los puertos de la Autoridad Portuaria de Baleares - Lote 1 (Palma)</t>
  </si>
  <si>
    <t>Suministro de nuevos equipos para balizamiento de naufragios para los puertos de la Autoridad Portuaria de Baleares - Lote 2 (Maó)</t>
  </si>
  <si>
    <t>Suministro de nuevos equipos para balizamiento de naufragios para los puertos de la Autoridad Portuaria de Baleares - Lote 3 (Eivissa)</t>
  </si>
  <si>
    <t>PRODUCCIONES MIC, S.L.,</t>
  </si>
  <si>
    <t>B24301871</t>
  </si>
  <si>
    <t>P.O.29.22</t>
  </si>
  <si>
    <t>SAMPOL INGENIERÍA Y OBRAS, S.A.,</t>
  </si>
  <si>
    <t>A07088206</t>
  </si>
  <si>
    <t>AVANZA DESARROLLO SOSTENIBLE, S.L.</t>
  </si>
  <si>
    <t>E22-0087</t>
  </si>
  <si>
    <t>E22-0079</t>
  </si>
  <si>
    <t>P.O.53.22</t>
  </si>
  <si>
    <t>Actualización del sistema de control de accesos a los muelles del Botafoc del puerto de Eivissa</t>
  </si>
  <si>
    <t>45233292-2 45314000-1</t>
  </si>
  <si>
    <t>CORPORACIÓN DE PRÁCTICOS DEL PUERTO DE IBIZA, S.L.P.,</t>
  </si>
  <si>
    <t>B57436347</t>
  </si>
  <si>
    <t xml:space="preserve">SUMINISTROS </t>
  </si>
  <si>
    <t>SEROVIAL, S.L.,</t>
  </si>
  <si>
    <t>B96913579</t>
  </si>
  <si>
    <t>SEKAI CORPORATE TRAVEL, S.L.,</t>
  </si>
  <si>
    <t>B57986846</t>
  </si>
  <si>
    <t>PROSELEC SEGURIDAD S.A,</t>
  </si>
  <si>
    <t>A78623048</t>
  </si>
  <si>
    <t>FERRERIA C’AN XESC, S.L.L.,</t>
  </si>
  <si>
    <t>B57226904</t>
  </si>
  <si>
    <t>ELECNOR SERVICIOS Y PROYECTOS S.A.,</t>
  </si>
  <si>
    <t>P.O.51.22</t>
  </si>
  <si>
    <t>32000000-3 32270000-6 35100000-5</t>
  </si>
  <si>
    <t>P.O.54.22</t>
  </si>
  <si>
    <t>Adquisición, instalación, configuración y puesta en marcha de una plataforma de seguridad en el puesto de trabajo y en los servidores de la red corporativa de la APB</t>
  </si>
  <si>
    <t>48760000-3 48761000-0 72260000-5</t>
  </si>
  <si>
    <t>P.O.33.22</t>
  </si>
  <si>
    <t>Servicio de Google Workspace en los años 2022-2025 para la Autoridad Portuaria de Baleares</t>
  </si>
  <si>
    <t>P.O.22.22</t>
  </si>
  <si>
    <t>Actualización del sistema de control de accesos a los muelles comerciales en el Puerto de Alcúdia</t>
  </si>
  <si>
    <t>E21-0048</t>
  </si>
  <si>
    <t>Mantenimiento de la obrar civil en el puerto de Maó.</t>
  </si>
  <si>
    <t>P.O.41.22</t>
  </si>
  <si>
    <t>Adquisición de Switches Ethernet para la red de comunicaciones de la APB</t>
  </si>
  <si>
    <t>32424000-1 32415000-5</t>
  </si>
  <si>
    <t>EHM, CONTRATA, DIRECCIÓN Y GESTIÓN DE OBRAS, S.L.,</t>
  </si>
  <si>
    <t>CONTROL D’ACCÉS I TEMPS BALEAR, S.L.,</t>
  </si>
  <si>
    <t>B57570137</t>
  </si>
  <si>
    <t>EXERCYCLE, S.L.,</t>
  </si>
  <si>
    <t>B01029032</t>
  </si>
  <si>
    <t>SALTER SPORT, S.A</t>
  </si>
  <si>
    <t>A58112590</t>
  </si>
  <si>
    <t>B57465791</t>
  </si>
  <si>
    <t>E22-0080</t>
  </si>
  <si>
    <t>P.O.47.22</t>
  </si>
  <si>
    <t>Servicio de la infraestructura y licencia de uso del PCS en la APB</t>
  </si>
  <si>
    <t>SEIDOR SOLUTIONS, S.L.</t>
  </si>
  <si>
    <t>B61172219</t>
  </si>
  <si>
    <t>VIVIRDELCUENTO COMUNICACIO, S.L.,</t>
  </si>
  <si>
    <t>N0</t>
  </si>
  <si>
    <t>LOGICALIS SPAIN, S.L.U.</t>
  </si>
  <si>
    <t>B82832155</t>
  </si>
  <si>
    <t>VIA AUGUSTA TRANSPORTS I LOGISTICA, S.C.C.L.,</t>
  </si>
  <si>
    <t>F55757884</t>
  </si>
  <si>
    <t>E21-0083-1</t>
  </si>
  <si>
    <t>SHIPPING BUSINESS CONSULTANTS, S.L.,</t>
  </si>
  <si>
    <t>B86453255</t>
  </si>
  <si>
    <t>E22-0031</t>
  </si>
  <si>
    <t>Adquisición de chalecos de protección personal ante amenazas de arma blanca y arma de fuego para el colectivo de Policía Portuaria de la Autoridad Portuaria de Baleares</t>
  </si>
  <si>
    <t>35815100-1</t>
  </si>
  <si>
    <t>UTE TECNOAMBIENTE-MCVALNERA</t>
  </si>
  <si>
    <t>U10869899</t>
  </si>
  <si>
    <t>5 MESES</t>
  </si>
  <si>
    <t>B88394994</t>
  </si>
  <si>
    <t>AGLOMERADOS MALLORCA, S.A.</t>
  </si>
  <si>
    <t>A07115934</t>
  </si>
  <si>
    <t>E22-0084</t>
  </si>
  <si>
    <t>Mantenimiento y reparaciones del parque móvil de la Autoridad Portuaria de Baleares en los puertos de Palma y Alcudia</t>
  </si>
  <si>
    <t>50111000-6</t>
  </si>
  <si>
    <t>E22-0084-1</t>
  </si>
  <si>
    <t>E22-0084-2</t>
  </si>
  <si>
    <t>Mantenimiento y reparaciones del parque móvil de la Autoridad Portuaria de Baleares en los puertos de Palma y Alcudia. Lote 1: Puerto de Palma</t>
  </si>
  <si>
    <t>Mantenimiento y reparaciones del parque móvil de la Autoridad Portuaria de Baleares en los puertos de Palma y Alcudia. Lote 2: Puerto de Alcudia</t>
  </si>
  <si>
    <t>UTE REHABILITACIÓN DIQUE BOTAFOC</t>
  </si>
  <si>
    <t>U10861441</t>
  </si>
  <si>
    <t>REFORTRAN SERVICIOS, S.L.,</t>
  </si>
  <si>
    <t>P.O.49.21</t>
  </si>
  <si>
    <t>Suministro e instalación de pantalanes flotantes de hormigón para la zona pesquera del puerto de Maó</t>
  </si>
  <si>
    <t>45244100-0 34514800-1 45223800-4</t>
  </si>
  <si>
    <t>P.O.74.20</t>
  </si>
  <si>
    <t>Proyecto y obras de desmantelamiento de una grúa y acondicionamiento de otra grúa en el muelle de Ribera de San Carlos en el puerto de Palma</t>
  </si>
  <si>
    <t>45111300-1 45453000-7</t>
  </si>
  <si>
    <t>PIONEROS 5120 S.L.</t>
  </si>
  <si>
    <t>B06773550</t>
  </si>
  <si>
    <t>UTE AVIFAUNA IBIZA</t>
  </si>
  <si>
    <t>U09955055</t>
  </si>
  <si>
    <t>Patrocinio de la APB a la Jornada APDay 2022</t>
  </si>
  <si>
    <t>B57090425</t>
  </si>
  <si>
    <t>FCC MEDIO AMBIENTE, S.A.U.,</t>
  </si>
  <si>
    <t>P.O.28.22</t>
  </si>
  <si>
    <t>Actualización y mejora de los sistemas de videoconferencia de la APB</t>
  </si>
  <si>
    <t>32232000-8 72611000-6</t>
  </si>
  <si>
    <t>P.O.23.22-N</t>
  </si>
  <si>
    <t>P.O.26.22</t>
  </si>
  <si>
    <t>Cerramiento lateral de la pasarela móvil del puerto de Maó</t>
  </si>
  <si>
    <t>45421140-7</t>
  </si>
  <si>
    <t>PORTUARIA INGENIERÍA Y MANTENIMIENTOS S.L.L</t>
  </si>
  <si>
    <t>B66726431</t>
  </si>
  <si>
    <t>IBERICA LPTENT SL,</t>
  </si>
  <si>
    <t>B12906798</t>
  </si>
  <si>
    <t>FORUM GRAMER, S.L.,</t>
  </si>
  <si>
    <t>B64919327</t>
  </si>
  <si>
    <t>M. POLO, S.L.,</t>
  </si>
  <si>
    <t>B60108214</t>
  </si>
  <si>
    <t>Pavimentos Especiales Mallorca, S.L</t>
  </si>
  <si>
    <t>B57861122</t>
  </si>
  <si>
    <t>P.O.61.22</t>
  </si>
  <si>
    <t>Suministro y sustitución del grupo de presión de incendios del edificio del Moll Vell nº3 del puerto de Palma</t>
  </si>
  <si>
    <t>45343200-5</t>
  </si>
  <si>
    <t>ONA I MAR SM S.L.,</t>
  </si>
  <si>
    <t>MENORCA SUB
TRABAJOS SUBACUÁTICOS, S.L.U.</t>
  </si>
  <si>
    <t>B16600462</t>
  </si>
  <si>
    <t>ATLAS SERVICIOS EMPRESARIALES, S.A</t>
  </si>
  <si>
    <t>A08673261</t>
  </si>
  <si>
    <t>P.O.14.22</t>
  </si>
  <si>
    <t>Instalación fotovoltaica para autoconsumo de 100KW para la Estación Marítima de Botafoc en el puerto de Eivissa</t>
  </si>
  <si>
    <t>45223100-7 45223110-0 45261215-4 45311000-0</t>
  </si>
  <si>
    <t>P.O.64.22</t>
  </si>
  <si>
    <t>Rotulación de ventanales y puertas de acceso en edificio institucional de la APB, situado en el Moll Vell 3 del puerto de Palma</t>
  </si>
  <si>
    <t>79822500-7</t>
  </si>
  <si>
    <t>INSIGNA UNIFORMES, S.L.</t>
  </si>
  <si>
    <t>B97611164</t>
  </si>
  <si>
    <t>TECNOLOGÍA DE LA CONSTRUCCIÓN Y OBRAS
PÚBLICAS, S.A.</t>
  </si>
  <si>
    <t>EULEN SOCIEDAD ANÓNIMA</t>
  </si>
  <si>
    <t>VIDAL VADELL, S.L.,</t>
  </si>
  <si>
    <t>Mediterráneo Señales Marítimas, S.L</t>
  </si>
  <si>
    <t>E22-0082</t>
  </si>
  <si>
    <t>Suministro e instalación anual de elementos ornamentales navideños para el puerto de Maó.</t>
  </si>
  <si>
    <t>31522000-1 50232100-1 51112000-0</t>
  </si>
  <si>
    <t>E21-0207</t>
  </si>
  <si>
    <t>Suministro en alquiler, montaje, desmontaje y mantenimiento de las luces de navidad de los Puertos de Eivissa y la Savina 2022/2023</t>
  </si>
  <si>
    <t>31527200-8 45451000-3 45451100-4 50232100-1 51112000-0</t>
  </si>
  <si>
    <t>INSTALACIONES MADRILEÑAS SECIS, S.L.,</t>
  </si>
  <si>
    <t>B86075785</t>
  </si>
  <si>
    <t>U72537830</t>
  </si>
  <si>
    <t>UTE PASSEIG MARÍTIM, MELCHOR MASCARO, S.A., A07045248, VIAS Y OBRAS PUBLICAS,S.A., A07053374, AGLOMERADOS MALLORCA, S.A., A07115934 y LOGISTICA URBANA AMBIENTAL, S.A., A07976442</t>
  </si>
  <si>
    <t>THE CLOUD NETWORK S.L</t>
  </si>
  <si>
    <t>B86534641</t>
  </si>
  <si>
    <t>INNOVACIONES TECNOLÓGICAS DEL SUR, S.L.,</t>
  </si>
  <si>
    <t>B23592181</t>
  </si>
  <si>
    <t>PRODEVELOP, S.L.,</t>
  </si>
  <si>
    <t>E20-0092</t>
  </si>
  <si>
    <t>E20-0092-1</t>
  </si>
  <si>
    <t>E20-0092-2</t>
  </si>
  <si>
    <t>Mantenimiento de la Infraestructura de Media Tension en los Puertos de Eivissa y la Savina</t>
  </si>
  <si>
    <t>Mantenimiento de la infraestructura de media tension en el Puerto de Ibiza.</t>
  </si>
  <si>
    <t>Mantenimiento de la infraestructura de media tension en el Pueto de la Savina.</t>
  </si>
  <si>
    <t>E20-0109</t>
  </si>
  <si>
    <t>E20-0109-1</t>
  </si>
  <si>
    <t>E20-0109-2</t>
  </si>
  <si>
    <t>E20-0109-3</t>
  </si>
  <si>
    <t>Destrucción de documentos físicos en soporte papel y digital en los puertos de la Autoridad Portuaria de Baleares</t>
  </si>
  <si>
    <t>Destrucción de documentos físicos en soporte papel y digital en los puertos de la Autoridad Portuaria de Baleares. Lote 1: Eivissa y La Savina</t>
  </si>
  <si>
    <t>Destrucción de documentos físicos en soporte papel y digital en los puertos de la Autoridad Portuaria de Baleares. Lote 2: Maó</t>
  </si>
  <si>
    <t>Destrucción de documentos físicos en soporte papel y digital en los puertos de la Autoridad Portuaria de Baleares. Lote 3: Palma y Alcúdia</t>
  </si>
  <si>
    <t>OVEJERO SEQUEIRO, S.L.</t>
  </si>
  <si>
    <t>B10407096</t>
  </si>
  <si>
    <t>DEIMOS SPACE S.L.U.,</t>
  </si>
  <si>
    <t>B83028084</t>
  </si>
  <si>
    <t>Suministro e instalación de un sistema de localización GPS de los equipos portátiles de comunicaciones radio de la autoridad portuaria de baleares en situaciones de emergencia</t>
  </si>
  <si>
    <t>Serveo Servicios, S.A.U.</t>
  </si>
  <si>
    <t>25 DÍAS</t>
  </si>
  <si>
    <t>TALLERES MILÁN, S.A.</t>
  </si>
  <si>
    <t>A04063905</t>
  </si>
  <si>
    <t>J2 SAILING SERVICES, S.L.,</t>
  </si>
  <si>
    <t>B57051419</t>
  </si>
  <si>
    <t>CITELUM ITALIA, S.R.L. SUCURSAL EN ESPAÑA</t>
  </si>
  <si>
    <t>W01107310C</t>
  </si>
  <si>
    <t>P.O.85.22</t>
  </si>
  <si>
    <t>P.O.85.22-1</t>
  </si>
  <si>
    <t>P.O.85.22-2</t>
  </si>
  <si>
    <t>P.O.85.22-3</t>
  </si>
  <si>
    <t>Suministro e instalación de equipos, material eléctrico y puerta de acceso a garaje para la sede de la APB en el puerto de Palma</t>
  </si>
  <si>
    <t>31155000-7</t>
  </si>
  <si>
    <t>Suministro e instalación de equipos, material eléctrico y puerta de acceso a garaje para la sede de la APB en el puerto de Palma. Lote 1: Inversores</t>
  </si>
  <si>
    <t>Suministro e instalación de equipos, material eléctrico y puerta de acceso a garaje para la sede de la APB en el puerto de Palma. Lote 2: Puertas de garaje</t>
  </si>
  <si>
    <t>31155000-7 44221240-9</t>
  </si>
  <si>
    <t>Suministro e instalación de equipos, material eléctrico y puerta de acceso a garaje para la sede de la APB en el puerto de Palma. Lote 3: Material de iluminación y lámparas eléctricas</t>
  </si>
  <si>
    <t>31155000-7 31500000-1</t>
  </si>
  <si>
    <t>SAMPOL INGENIERIA Y OBRAS S A</t>
  </si>
  <si>
    <t>DX GLOSER, S. L. U.,</t>
  </si>
  <si>
    <t>TÉCNICA Y PROYECTOS, S.A.</t>
  </si>
  <si>
    <t>ARTEMATIC PUERTAS, S.L.U.,</t>
  </si>
  <si>
    <t>B57960205</t>
  </si>
  <si>
    <t>ALGORITMOS PROCESOS Y DISEÑOS, S.A.,</t>
  </si>
  <si>
    <t>A28634046</t>
  </si>
  <si>
    <t>ACTLEAD CONSULTING, S.L.</t>
  </si>
  <si>
    <t>B55641872</t>
  </si>
  <si>
    <t>Tecnología de la Construcción y Obras Públicas S.A. (TECOPSA),</t>
  </si>
  <si>
    <t>P.O.56.22</t>
  </si>
  <si>
    <t>Nuevos bolardos de 150 t. en el muelle del Cós Nou del Puerto de Maó</t>
  </si>
  <si>
    <t>SUVOZ GLOBAL SERVICES, S.L.,</t>
  </si>
  <si>
    <t>B73752750</t>
  </si>
  <si>
    <t>CENTRE BALEAR DE BIOLOGÍA APLICADA S.L,</t>
  </si>
  <si>
    <t>B07691454</t>
  </si>
  <si>
    <t>REFORTRAN SERVICIOS, S.L</t>
  </si>
  <si>
    <t>SERVICIOS PROFESIONALES SUBMARINOS, S.L. (SERPRO-SUB)</t>
  </si>
  <si>
    <t>DOMOELIN, S.L.,</t>
  </si>
  <si>
    <t>EVOLUTIO CLOUD ENABLER, S.A.U.,</t>
  </si>
  <si>
    <t>A80448194</t>
  </si>
  <si>
    <t>ELECNOR SERVICIOS Y PROYECTOS S.A.U.,</t>
  </si>
  <si>
    <t>EHM CONTRATA, DIRECCIÓN Y GESTIÓN DE OBRAS, S.L.,</t>
  </si>
  <si>
    <t>MULTIAUTO PALMA S.L</t>
  </si>
  <si>
    <t>MEDITERRÁNEO SEÑALES MARÍTIMAS, S.L</t>
  </si>
  <si>
    <t>LEY 9/2017 DE EMERGENCIA</t>
  </si>
  <si>
    <t>Anuncio PCSP</t>
  </si>
  <si>
    <t>Anuncio DOUE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</si>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</sst>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#,##0.00\ &quot;€&quot;"/>
  </numFmts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</font>
    <font>
      <sz val="10"/>
      <color rgb="FF000000"/>
      <name val="Arial"/>
      <family val="2"/>
    </font>
    <font>
      <sz val="10"/>
      <color rgb="FF202124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  <scheme val="minor"/>
    </font>
    <font>
      <sz val="9"/>
      <color rgb="FF000000"/>
      <name val="Arial"/>
      <family val="2"/>
    </font>
    <font>
      <b/>
      <sz val="11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6"/>
        <bgColor indexed="64"/>
      </patternFill>
    </fill>
    <fill>
      <patternFill patternType="solid">
        <fgColor theme="6"/>
        <bgColor theme="0"/>
      </patternFill>
    </fill>
    <fill>
      <patternFill patternType="solid">
        <fgColor theme="6"/>
        <bgColor auto="1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0.59996337778862885"/>
        <bgColor theme="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</borders>
  <cellStyleXfs count="3">
    <xf numFmtId="0" fontId="0" fillId="0" borderId="0"/>
    <xf numFmtId="0" fontId="1" fillId="0" borderId="0"/>
    <xf numFmtId="44" fontId="4" fillId="0" borderId="0" applyFont="0" applyFill="0" applyBorder="0" applyAlignment="0" applyProtection="0"/>
  </cellStyleXfs>
  <cellXfs count="10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4" fontId="5" fillId="0" borderId="1" xfId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164" fontId="5" fillId="0" borderId="1" xfId="1" applyNumberFormat="1" applyFont="1" applyBorder="1" applyAlignment="1">
      <alignment horizontal="center" vertical="center" wrapText="1"/>
    </xf>
    <xf numFmtId="14" fontId="5" fillId="0" borderId="1" xfId="1" applyNumberFormat="1" applyFont="1" applyBorder="1" applyAlignment="1">
      <alignment horizontal="center" vertical="center"/>
    </xf>
    <xf numFmtId="1" fontId="5" fillId="0" borderId="1" xfId="1" applyNumberFormat="1" applyFont="1" applyBorder="1" applyAlignment="1">
      <alignment horizontal="center" vertical="center"/>
    </xf>
    <xf numFmtId="14" fontId="5" fillId="0" borderId="1" xfId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2" borderId="1" xfId="1" applyFont="1" applyFill="1" applyBorder="1" applyAlignment="1">
      <alignment horizontal="center" vertical="center" wrapText="1"/>
    </xf>
    <xf numFmtId="164" fontId="5" fillId="2" borderId="1" xfId="1" applyNumberFormat="1" applyFont="1" applyFill="1" applyBorder="1" applyAlignment="1">
      <alignment horizontal="center" vertical="center" wrapText="1"/>
    </xf>
    <xf numFmtId="164" fontId="5" fillId="2" borderId="1" xfId="1" applyNumberFormat="1" applyFont="1" applyFill="1" applyBorder="1" applyAlignment="1">
      <alignment horizontal="center" vertical="center"/>
    </xf>
    <xf numFmtId="14" fontId="5" fillId="2" borderId="1" xfId="1" applyNumberFormat="1" applyFont="1" applyFill="1" applyBorder="1" applyAlignment="1">
      <alignment horizontal="center" vertical="center"/>
    </xf>
    <xf numFmtId="1" fontId="5" fillId="2" borderId="1" xfId="1" applyNumberFormat="1" applyFont="1" applyFill="1" applyBorder="1" applyAlignment="1">
      <alignment horizontal="center" vertical="center"/>
    </xf>
    <xf numFmtId="1" fontId="5" fillId="0" borderId="1" xfId="1" applyNumberFormat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0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0" fillId="0" borderId="0" xfId="2" applyNumberFormat="1" applyFont="1" applyAlignment="1">
      <alignment horizontal="center" vertical="center"/>
    </xf>
    <xf numFmtId="164" fontId="2" fillId="0" borderId="1" xfId="2" applyNumberFormat="1" applyFont="1" applyBorder="1" applyAlignment="1">
      <alignment horizontal="center" vertical="center" wrapText="1"/>
    </xf>
    <xf numFmtId="14" fontId="2" fillId="0" borderId="5" xfId="0" applyNumberFormat="1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164" fontId="3" fillId="4" borderId="2" xfId="0" applyNumberFormat="1" applyFont="1" applyFill="1" applyBorder="1" applyAlignment="1">
      <alignment horizontal="center" vertical="center" wrapText="1"/>
    </xf>
    <xf numFmtId="14" fontId="3" fillId="4" borderId="2" xfId="0" applyNumberFormat="1" applyFont="1" applyFill="1" applyBorder="1" applyAlignment="1">
      <alignment horizontal="center" vertical="center" wrapText="1"/>
    </xf>
    <xf numFmtId="1" fontId="3" fillId="4" borderId="2" xfId="0" applyNumberFormat="1" applyFont="1" applyFill="1" applyBorder="1" applyAlignment="1">
      <alignment horizontal="center" vertical="center" wrapText="1"/>
    </xf>
    <xf numFmtId="0" fontId="5" fillId="7" borderId="1" xfId="1" applyFont="1" applyFill="1" applyBorder="1" applyAlignment="1">
      <alignment horizontal="center" vertical="center"/>
    </xf>
    <xf numFmtId="0" fontId="5" fillId="7" borderId="1" xfId="1" applyFont="1" applyFill="1" applyBorder="1" applyAlignment="1">
      <alignment horizontal="center" vertical="center" wrapText="1"/>
    </xf>
    <xf numFmtId="164" fontId="8" fillId="7" borderId="1" xfId="0" applyNumberFormat="1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/>
    </xf>
    <xf numFmtId="14" fontId="2" fillId="7" borderId="1" xfId="0" applyNumberFormat="1" applyFont="1" applyFill="1" applyBorder="1" applyAlignment="1">
      <alignment horizontal="center" vertical="center"/>
    </xf>
    <xf numFmtId="14" fontId="2" fillId="7" borderId="1" xfId="0" applyNumberFormat="1" applyFont="1" applyFill="1" applyBorder="1" applyAlignment="1">
      <alignment horizontal="center" vertical="center" wrapText="1"/>
    </xf>
    <xf numFmtId="1" fontId="2" fillId="7" borderId="1" xfId="0" applyNumberFormat="1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4" fontId="0" fillId="8" borderId="1" xfId="0" applyNumberFormat="1" applyFill="1" applyBorder="1" applyAlignment="1">
      <alignment horizontal="center" vertical="center"/>
    </xf>
    <xf numFmtId="4" fontId="8" fillId="7" borderId="1" xfId="0" applyNumberFormat="1" applyFont="1" applyFill="1" applyBorder="1" applyAlignment="1">
      <alignment horizontal="center" vertical="center"/>
    </xf>
    <xf numFmtId="14" fontId="0" fillId="9" borderId="1" xfId="0" applyNumberFormat="1" applyFill="1" applyBorder="1" applyAlignment="1">
      <alignment horizontal="center" vertical="center"/>
    </xf>
    <xf numFmtId="0" fontId="5" fillId="10" borderId="1" xfId="1" applyFont="1" applyFill="1" applyBorder="1" applyAlignment="1">
      <alignment horizontal="center" vertical="center"/>
    </xf>
    <xf numFmtId="0" fontId="5" fillId="10" borderId="1" xfId="1" applyFont="1" applyFill="1" applyBorder="1" applyAlignment="1">
      <alignment horizontal="center" vertical="center" wrapText="1"/>
    </xf>
    <xf numFmtId="164" fontId="8" fillId="10" borderId="1" xfId="0" applyNumberFormat="1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/>
    </xf>
    <xf numFmtId="14" fontId="2" fillId="10" borderId="1" xfId="0" applyNumberFormat="1" applyFont="1" applyFill="1" applyBorder="1" applyAlignment="1">
      <alignment horizontal="center" vertical="center"/>
    </xf>
    <xf numFmtId="14" fontId="2" fillId="10" borderId="1" xfId="0" applyNumberFormat="1" applyFont="1" applyFill="1" applyBorder="1" applyAlignment="1">
      <alignment horizontal="center" vertical="center" wrapText="1"/>
    </xf>
    <xf numFmtId="1" fontId="2" fillId="10" borderId="1" xfId="0" applyNumberFormat="1" applyFont="1" applyFill="1" applyBorder="1" applyAlignment="1">
      <alignment horizontal="center" vertical="center"/>
    </xf>
    <xf numFmtId="0" fontId="2" fillId="10" borderId="2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" fontId="8" fillId="10" borderId="1" xfId="0" applyNumberFormat="1" applyFont="1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14" fontId="0" fillId="11" borderId="1" xfId="0" applyNumberFormat="1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 wrapText="1"/>
    </xf>
    <xf numFmtId="0" fontId="11" fillId="5" borderId="6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10" fillId="10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164" fontId="12" fillId="7" borderId="1" xfId="0" applyNumberFormat="1" applyFont="1" applyFill="1" applyBorder="1" applyAlignment="1">
      <alignment horizontal="center" vertical="center"/>
    </xf>
    <xf numFmtId="164" fontId="13" fillId="7" borderId="1" xfId="1" applyNumberFormat="1" applyFont="1" applyFill="1" applyBorder="1" applyAlignment="1">
      <alignment horizontal="center" vertical="center"/>
    </xf>
    <xf numFmtId="164" fontId="12" fillId="10" borderId="1" xfId="0" applyNumberFormat="1" applyFont="1" applyFill="1" applyBorder="1" applyAlignment="1">
      <alignment horizontal="center" vertical="center"/>
    </xf>
    <xf numFmtId="164" fontId="13" fillId="10" borderId="1" xfId="1" applyNumberFormat="1" applyFont="1" applyFill="1" applyBorder="1" applyAlignment="1">
      <alignment horizontal="center" vertical="center"/>
    </xf>
  </cellXfs>
  <cellStyles count="3">
    <cellStyle name="Moneda" xfId="2" builtinId="4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83"/>
  <sheetViews>
    <sheetView zoomScale="90" zoomScaleNormal="90" workbookViewId="0">
      <pane ySplit="1" topLeftCell="A47" activePane="bottomLeft" state="frozen"/>
      <selection pane="bottomLeft" activeCell="E66" sqref="E66"/>
    </sheetView>
  </sheetViews>
  <sheetFormatPr baseColWidth="10" defaultRowHeight="15" x14ac:dyDescent="0.25"/>
  <cols>
    <col min="1" max="1" width="10.42578125" style="1" customWidth="1"/>
    <col min="2" max="2" width="14.7109375" style="2" customWidth="1"/>
    <col min="3" max="3" width="11.140625" style="1" customWidth="1"/>
    <col min="4" max="4" width="48.140625" style="1" customWidth="1"/>
    <col min="5" max="5" width="11.140625" style="1" customWidth="1"/>
    <col min="6" max="6" width="51.28515625" style="1" hidden="1" customWidth="1"/>
    <col min="7" max="8" width="13.42578125" style="4" customWidth="1"/>
    <col min="9" max="9" width="16.7109375" style="4" customWidth="1"/>
    <col min="10" max="10" width="16.28515625" style="1" customWidth="1"/>
    <col min="11" max="11" width="16.42578125" style="1" customWidth="1"/>
    <col min="12" max="12" width="9" style="1" customWidth="1"/>
    <col min="13" max="13" width="14" style="3" customWidth="1"/>
    <col min="14" max="14" width="11.28515625" style="3" customWidth="1"/>
    <col min="15" max="15" width="21.140625" style="3" customWidth="1"/>
    <col min="16" max="16" width="14" style="3" customWidth="1"/>
    <col min="17" max="17" width="7.85546875" style="12" customWidth="1"/>
    <col min="18" max="18" width="14.42578125" style="1" customWidth="1"/>
    <col min="19" max="19" width="14.7109375" style="1" customWidth="1"/>
  </cols>
  <sheetData>
    <row r="1" spans="1:19" ht="38.25" x14ac:dyDescent="0.25">
      <c r="A1" s="7" t="s">
        <v>0</v>
      </c>
      <c r="B1" s="7" t="s">
        <v>1</v>
      </c>
      <c r="C1" s="8" t="s">
        <v>79</v>
      </c>
      <c r="D1" s="8" t="s">
        <v>379</v>
      </c>
      <c r="E1" s="8" t="s">
        <v>256</v>
      </c>
      <c r="F1" s="8" t="s">
        <v>2</v>
      </c>
      <c r="G1" s="9" t="s">
        <v>330</v>
      </c>
      <c r="H1" s="9" t="s">
        <v>3</v>
      </c>
      <c r="I1" s="9" t="s">
        <v>162</v>
      </c>
      <c r="J1" s="7" t="s">
        <v>255</v>
      </c>
      <c r="K1" s="7" t="s">
        <v>320</v>
      </c>
      <c r="L1" s="7" t="s">
        <v>163</v>
      </c>
      <c r="M1" s="10" t="s">
        <v>174</v>
      </c>
      <c r="N1" s="10" t="s">
        <v>175</v>
      </c>
      <c r="O1" s="10" t="s">
        <v>193</v>
      </c>
      <c r="P1" s="10" t="s">
        <v>192</v>
      </c>
      <c r="Q1" s="11" t="s">
        <v>319</v>
      </c>
      <c r="R1" s="8" t="s">
        <v>4</v>
      </c>
      <c r="S1" s="5" t="s">
        <v>161</v>
      </c>
    </row>
    <row r="2" spans="1:19" ht="38.25" x14ac:dyDescent="0.25">
      <c r="A2" s="16" t="s">
        <v>5</v>
      </c>
      <c r="B2" s="17" t="s">
        <v>75</v>
      </c>
      <c r="C2" s="16" t="s">
        <v>81</v>
      </c>
      <c r="D2" s="17" t="s">
        <v>83</v>
      </c>
      <c r="E2" s="16" t="s">
        <v>257</v>
      </c>
      <c r="F2" s="17" t="s">
        <v>83</v>
      </c>
      <c r="G2" s="15">
        <v>14825.66</v>
      </c>
      <c r="H2" s="15">
        <v>14825.66</v>
      </c>
      <c r="I2" s="18"/>
      <c r="J2" s="15"/>
      <c r="K2" s="15"/>
      <c r="L2" s="15"/>
      <c r="M2" s="19">
        <v>43285</v>
      </c>
      <c r="N2" s="19"/>
      <c r="O2" s="19"/>
      <c r="P2" s="19"/>
      <c r="Q2" s="20"/>
      <c r="R2" s="14" t="s">
        <v>159</v>
      </c>
      <c r="S2" s="14" t="s">
        <v>253</v>
      </c>
    </row>
    <row r="3" spans="1:19" ht="38.25" x14ac:dyDescent="0.25">
      <c r="A3" s="16" t="s">
        <v>6</v>
      </c>
      <c r="B3" s="17" t="s">
        <v>75</v>
      </c>
      <c r="C3" s="16" t="s">
        <v>81</v>
      </c>
      <c r="D3" s="17" t="s">
        <v>380</v>
      </c>
      <c r="E3" s="16" t="s">
        <v>258</v>
      </c>
      <c r="F3" s="17" t="s">
        <v>84</v>
      </c>
      <c r="G3" s="15">
        <v>57540.52</v>
      </c>
      <c r="H3" s="15">
        <v>57540.52</v>
      </c>
      <c r="I3" s="15">
        <v>55416.639999999999</v>
      </c>
      <c r="J3" s="15">
        <f t="shared" ref="J3:J8" si="0">+I3*0.21</f>
        <v>11637.4944</v>
      </c>
      <c r="K3" s="15">
        <f t="shared" ref="K3:K8" si="1">+I3+J3</f>
        <v>67054.134399999995</v>
      </c>
      <c r="L3" s="15" t="s">
        <v>165</v>
      </c>
      <c r="M3" s="19">
        <v>43209</v>
      </c>
      <c r="N3" s="19">
        <v>43209</v>
      </c>
      <c r="O3" s="19" t="s">
        <v>321</v>
      </c>
      <c r="P3" s="19" t="s">
        <v>322</v>
      </c>
      <c r="Q3" s="20">
        <v>2</v>
      </c>
      <c r="R3" s="14" t="s">
        <v>158</v>
      </c>
      <c r="S3" s="14" t="s">
        <v>172</v>
      </c>
    </row>
    <row r="4" spans="1:19" ht="38.25" x14ac:dyDescent="0.25">
      <c r="A4" s="16" t="s">
        <v>7</v>
      </c>
      <c r="B4" s="17" t="s">
        <v>75</v>
      </c>
      <c r="C4" s="16" t="s">
        <v>81</v>
      </c>
      <c r="D4" s="17" t="s">
        <v>381</v>
      </c>
      <c r="E4" s="16" t="s">
        <v>259</v>
      </c>
      <c r="F4" s="17" t="s">
        <v>85</v>
      </c>
      <c r="G4" s="15">
        <v>11537.75</v>
      </c>
      <c r="H4" s="15">
        <v>11537.75</v>
      </c>
      <c r="I4" s="15">
        <v>10478.92</v>
      </c>
      <c r="J4" s="15">
        <f t="shared" si="0"/>
        <v>2200.5731999999998</v>
      </c>
      <c r="K4" s="15">
        <f t="shared" si="1"/>
        <v>12679.493200000001</v>
      </c>
      <c r="L4" s="15" t="s">
        <v>165</v>
      </c>
      <c r="M4" s="19">
        <v>43230</v>
      </c>
      <c r="N4" s="19">
        <v>43230</v>
      </c>
      <c r="O4" s="19" t="s">
        <v>196</v>
      </c>
      <c r="P4" s="19" t="s">
        <v>197</v>
      </c>
      <c r="Q4" s="20">
        <v>1</v>
      </c>
      <c r="R4" s="14" t="s">
        <v>158</v>
      </c>
      <c r="S4" s="14" t="s">
        <v>172</v>
      </c>
    </row>
    <row r="5" spans="1:19" ht="25.5" x14ac:dyDescent="0.25">
      <c r="A5" s="16" t="s">
        <v>8</v>
      </c>
      <c r="B5" s="17" t="s">
        <v>75</v>
      </c>
      <c r="C5" s="16" t="s">
        <v>81</v>
      </c>
      <c r="D5" s="17" t="s">
        <v>86</v>
      </c>
      <c r="E5" s="16" t="s">
        <v>260</v>
      </c>
      <c r="F5" s="17" t="s">
        <v>86</v>
      </c>
      <c r="G5" s="15">
        <v>41200</v>
      </c>
      <c r="H5" s="15">
        <v>41200</v>
      </c>
      <c r="I5" s="15">
        <v>39900</v>
      </c>
      <c r="J5" s="15">
        <f t="shared" si="0"/>
        <v>8379</v>
      </c>
      <c r="K5" s="15">
        <f t="shared" si="1"/>
        <v>48279</v>
      </c>
      <c r="L5" s="15" t="s">
        <v>166</v>
      </c>
      <c r="M5" s="19">
        <v>43250</v>
      </c>
      <c r="N5" s="19">
        <v>43250</v>
      </c>
      <c r="O5" s="19" t="s">
        <v>198</v>
      </c>
      <c r="P5" s="19" t="s">
        <v>199</v>
      </c>
      <c r="Q5" s="20">
        <v>1</v>
      </c>
      <c r="R5" s="14" t="s">
        <v>158</v>
      </c>
      <c r="S5" s="14" t="s">
        <v>172</v>
      </c>
    </row>
    <row r="6" spans="1:19" ht="25.5" x14ac:dyDescent="0.25">
      <c r="A6" s="16" t="s">
        <v>9</v>
      </c>
      <c r="B6" s="17" t="s">
        <v>74</v>
      </c>
      <c r="C6" s="16" t="s">
        <v>81</v>
      </c>
      <c r="D6" s="17" t="s">
        <v>382</v>
      </c>
      <c r="E6" s="16" t="s">
        <v>261</v>
      </c>
      <c r="F6" s="17" t="s">
        <v>87</v>
      </c>
      <c r="G6" s="15">
        <v>2490822.75</v>
      </c>
      <c r="H6" s="15">
        <v>2490822.75</v>
      </c>
      <c r="I6" s="15">
        <v>1947998.4</v>
      </c>
      <c r="J6" s="15">
        <f t="shared" si="0"/>
        <v>409079.66399999999</v>
      </c>
      <c r="K6" s="15">
        <f t="shared" si="1"/>
        <v>2357078.0639999998</v>
      </c>
      <c r="L6" s="15" t="s">
        <v>447</v>
      </c>
      <c r="M6" s="19">
        <v>43427</v>
      </c>
      <c r="N6" s="19">
        <v>43445</v>
      </c>
      <c r="O6" s="21" t="s">
        <v>448</v>
      </c>
      <c r="P6" s="19" t="s">
        <v>449</v>
      </c>
      <c r="Q6" s="20">
        <v>8</v>
      </c>
      <c r="R6" s="14" t="s">
        <v>158</v>
      </c>
      <c r="S6" s="14" t="s">
        <v>172</v>
      </c>
    </row>
    <row r="7" spans="1:19" ht="38.25" x14ac:dyDescent="0.25">
      <c r="A7" s="16" t="s">
        <v>10</v>
      </c>
      <c r="B7" s="17" t="s">
        <v>76</v>
      </c>
      <c r="C7" s="16" t="s">
        <v>80</v>
      </c>
      <c r="D7" s="17" t="s">
        <v>383</v>
      </c>
      <c r="E7" s="16" t="s">
        <v>262</v>
      </c>
      <c r="F7" s="17" t="s">
        <v>88</v>
      </c>
      <c r="G7" s="15">
        <v>99925</v>
      </c>
      <c r="H7" s="15">
        <v>99925</v>
      </c>
      <c r="I7" s="15">
        <v>69900</v>
      </c>
      <c r="J7" s="15">
        <f t="shared" si="0"/>
        <v>14679</v>
      </c>
      <c r="K7" s="15">
        <f t="shared" si="1"/>
        <v>84579</v>
      </c>
      <c r="L7" s="15" t="s">
        <v>167</v>
      </c>
      <c r="M7" s="19">
        <v>43319</v>
      </c>
      <c r="N7" s="19">
        <v>43340</v>
      </c>
      <c r="O7" s="19" t="s">
        <v>200</v>
      </c>
      <c r="P7" s="19" t="s">
        <v>201</v>
      </c>
      <c r="Q7" s="20">
        <v>7</v>
      </c>
      <c r="R7" s="14" t="s">
        <v>158</v>
      </c>
      <c r="S7" s="14" t="s">
        <v>172</v>
      </c>
    </row>
    <row r="8" spans="1:19" ht="38.25" x14ac:dyDescent="0.25">
      <c r="A8" s="16" t="s">
        <v>11</v>
      </c>
      <c r="B8" s="17" t="s">
        <v>75</v>
      </c>
      <c r="C8" s="16" t="s">
        <v>80</v>
      </c>
      <c r="D8" s="17" t="s">
        <v>384</v>
      </c>
      <c r="E8" s="22" t="s">
        <v>263</v>
      </c>
      <c r="F8" s="17" t="s">
        <v>89</v>
      </c>
      <c r="G8" s="15">
        <v>31950</v>
      </c>
      <c r="H8" s="15">
        <v>31950</v>
      </c>
      <c r="I8" s="15">
        <v>22365</v>
      </c>
      <c r="J8" s="15">
        <f t="shared" si="0"/>
        <v>4696.6499999999996</v>
      </c>
      <c r="K8" s="15">
        <f t="shared" si="1"/>
        <v>27061.65</v>
      </c>
      <c r="L8" s="15" t="s">
        <v>168</v>
      </c>
      <c r="M8" s="19">
        <v>43322</v>
      </c>
      <c r="N8" s="19">
        <v>43322</v>
      </c>
      <c r="O8" s="21" t="s">
        <v>202</v>
      </c>
      <c r="P8" s="19" t="s">
        <v>203</v>
      </c>
      <c r="Q8" s="20">
        <v>3</v>
      </c>
      <c r="R8" s="23" t="s">
        <v>158</v>
      </c>
      <c r="S8" s="14" t="s">
        <v>173</v>
      </c>
    </row>
    <row r="9" spans="1:19" ht="38.25" x14ac:dyDescent="0.25">
      <c r="A9" s="16" t="s">
        <v>12</v>
      </c>
      <c r="B9" s="17" t="s">
        <v>74</v>
      </c>
      <c r="C9" s="16" t="s">
        <v>80</v>
      </c>
      <c r="D9" s="17" t="s">
        <v>385</v>
      </c>
      <c r="E9" s="25" t="s">
        <v>264</v>
      </c>
      <c r="F9" s="17" t="s">
        <v>90</v>
      </c>
      <c r="G9" s="15">
        <v>297000</v>
      </c>
      <c r="H9" s="15">
        <v>297000</v>
      </c>
      <c r="I9" s="15">
        <v>190000</v>
      </c>
      <c r="J9" s="15">
        <f>+I9*0.21</f>
        <v>39900</v>
      </c>
      <c r="K9" s="15">
        <f>+I9+J9</f>
        <v>229900</v>
      </c>
      <c r="L9" s="15" t="s">
        <v>166</v>
      </c>
      <c r="M9" s="19">
        <v>43320</v>
      </c>
      <c r="N9" s="19">
        <v>43374</v>
      </c>
      <c r="O9" s="21" t="s">
        <v>204</v>
      </c>
      <c r="P9" s="19" t="s">
        <v>205</v>
      </c>
      <c r="Q9" s="20">
        <v>3</v>
      </c>
      <c r="R9" s="14" t="s">
        <v>158</v>
      </c>
      <c r="S9" s="14" t="s">
        <v>172</v>
      </c>
    </row>
    <row r="10" spans="1:19" ht="25.5" x14ac:dyDescent="0.25">
      <c r="A10" s="23" t="s">
        <v>13</v>
      </c>
      <c r="B10" s="26" t="s">
        <v>77</v>
      </c>
      <c r="C10" s="23" t="s">
        <v>81</v>
      </c>
      <c r="D10" s="23"/>
      <c r="E10" s="23"/>
      <c r="F10" s="26" t="s">
        <v>91</v>
      </c>
      <c r="G10" s="27"/>
      <c r="H10" s="28">
        <v>7000</v>
      </c>
      <c r="I10" s="28"/>
      <c r="J10" s="28"/>
      <c r="K10" s="28"/>
      <c r="L10" s="28"/>
      <c r="M10" s="29"/>
      <c r="N10" s="29"/>
      <c r="O10" s="29"/>
      <c r="P10" s="29"/>
      <c r="Q10" s="30"/>
      <c r="R10" s="14" t="s">
        <v>323</v>
      </c>
      <c r="S10" s="14"/>
    </row>
    <row r="11" spans="1:19" ht="38.25" x14ac:dyDescent="0.25">
      <c r="A11" s="16" t="s">
        <v>353</v>
      </c>
      <c r="B11" s="17" t="s">
        <v>75</v>
      </c>
      <c r="C11" s="16" t="s">
        <v>80</v>
      </c>
      <c r="D11" s="17" t="s">
        <v>386</v>
      </c>
      <c r="E11" s="16" t="s">
        <v>265</v>
      </c>
      <c r="F11" s="17" t="s">
        <v>92</v>
      </c>
      <c r="G11" s="15">
        <v>30000</v>
      </c>
      <c r="H11" s="15">
        <v>30000</v>
      </c>
      <c r="I11" s="15">
        <v>26700</v>
      </c>
      <c r="J11" s="15">
        <f>+I11*0.21</f>
        <v>5607</v>
      </c>
      <c r="K11" s="15">
        <f>+I11+J11</f>
        <v>32307</v>
      </c>
      <c r="L11" s="15" t="s">
        <v>169</v>
      </c>
      <c r="M11" s="19">
        <v>43290</v>
      </c>
      <c r="N11" s="19">
        <v>43290</v>
      </c>
      <c r="O11" s="21" t="s">
        <v>206</v>
      </c>
      <c r="P11" s="19" t="s">
        <v>207</v>
      </c>
      <c r="Q11" s="20">
        <v>1</v>
      </c>
      <c r="R11" s="23" t="s">
        <v>158</v>
      </c>
      <c r="S11" s="14" t="s">
        <v>172</v>
      </c>
    </row>
    <row r="12" spans="1:19" ht="38.25" x14ac:dyDescent="0.25">
      <c r="A12" s="16" t="s">
        <v>14</v>
      </c>
      <c r="B12" s="17" t="s">
        <v>75</v>
      </c>
      <c r="C12" s="16" t="s">
        <v>81</v>
      </c>
      <c r="D12" s="17" t="s">
        <v>387</v>
      </c>
      <c r="E12" s="16" t="s">
        <v>266</v>
      </c>
      <c r="F12" s="17" t="s">
        <v>93</v>
      </c>
      <c r="G12" s="15">
        <v>30201</v>
      </c>
      <c r="H12" s="15">
        <v>30201</v>
      </c>
      <c r="I12" s="15">
        <v>27320</v>
      </c>
      <c r="J12" s="15">
        <f>+I12*0.21</f>
        <v>5737.2</v>
      </c>
      <c r="K12" s="15">
        <f>+I12+J12</f>
        <v>33057.199999999997</v>
      </c>
      <c r="L12" s="15" t="s">
        <v>170</v>
      </c>
      <c r="M12" s="19">
        <v>43279</v>
      </c>
      <c r="N12" s="19">
        <v>43279</v>
      </c>
      <c r="O12" s="21" t="s">
        <v>208</v>
      </c>
      <c r="P12" s="19" t="s">
        <v>209</v>
      </c>
      <c r="Q12" s="20">
        <v>2</v>
      </c>
      <c r="R12" s="23" t="s">
        <v>158</v>
      </c>
      <c r="S12" s="14" t="s">
        <v>172</v>
      </c>
    </row>
    <row r="13" spans="1:19" ht="25.5" x14ac:dyDescent="0.25">
      <c r="A13" s="16" t="s">
        <v>15</v>
      </c>
      <c r="B13" s="17" t="s">
        <v>75</v>
      </c>
      <c r="C13" s="16" t="s">
        <v>80</v>
      </c>
      <c r="D13" s="17" t="s">
        <v>388</v>
      </c>
      <c r="E13" s="16" t="s">
        <v>267</v>
      </c>
      <c r="F13" s="17" t="s">
        <v>94</v>
      </c>
      <c r="G13" s="15">
        <v>34868.879999999997</v>
      </c>
      <c r="H13" s="15">
        <v>34868.879999999997</v>
      </c>
      <c r="I13" s="15">
        <v>33093.019999999997</v>
      </c>
      <c r="J13" s="15">
        <f>+I13*0.21</f>
        <v>6949.5341999999991</v>
      </c>
      <c r="K13" s="15">
        <f>+I13+J13</f>
        <v>40042.554199999999</v>
      </c>
      <c r="L13" s="15" t="s">
        <v>166</v>
      </c>
      <c r="M13" s="19">
        <v>43290</v>
      </c>
      <c r="N13" s="19">
        <v>43290</v>
      </c>
      <c r="O13" s="19" t="s">
        <v>210</v>
      </c>
      <c r="P13" s="19" t="s">
        <v>211</v>
      </c>
      <c r="Q13" s="20">
        <v>1</v>
      </c>
      <c r="R13" s="14" t="s">
        <v>158</v>
      </c>
      <c r="S13" s="14" t="s">
        <v>172</v>
      </c>
    </row>
    <row r="14" spans="1:19" ht="137.25" customHeight="1" x14ac:dyDescent="0.25">
      <c r="A14" s="16" t="s">
        <v>16</v>
      </c>
      <c r="B14" s="17" t="s">
        <v>74</v>
      </c>
      <c r="C14" s="16" t="s">
        <v>82</v>
      </c>
      <c r="D14" s="17" t="s">
        <v>389</v>
      </c>
      <c r="E14" s="16" t="s">
        <v>268</v>
      </c>
      <c r="F14" s="17" t="s">
        <v>95</v>
      </c>
      <c r="G14" s="15">
        <v>392000</v>
      </c>
      <c r="H14" s="15">
        <v>392000</v>
      </c>
      <c r="I14" s="18" t="s">
        <v>363</v>
      </c>
      <c r="J14" s="18" t="s">
        <v>496</v>
      </c>
      <c r="K14" s="18" t="s">
        <v>364</v>
      </c>
      <c r="L14" s="15" t="s">
        <v>164</v>
      </c>
      <c r="M14" s="19">
        <v>43412</v>
      </c>
      <c r="N14" s="19">
        <v>43439</v>
      </c>
      <c r="O14" s="21" t="s">
        <v>365</v>
      </c>
      <c r="P14" s="21" t="s">
        <v>366</v>
      </c>
      <c r="Q14" s="20"/>
      <c r="R14" s="14" t="s">
        <v>158</v>
      </c>
      <c r="S14" s="14" t="s">
        <v>172</v>
      </c>
    </row>
    <row r="15" spans="1:19" ht="25.5" x14ac:dyDescent="0.25">
      <c r="A15" s="23" t="s">
        <v>17</v>
      </c>
      <c r="B15" s="26" t="s">
        <v>77</v>
      </c>
      <c r="C15" s="23" t="s">
        <v>80</v>
      </c>
      <c r="D15" s="23"/>
      <c r="E15" s="23"/>
      <c r="F15" s="26" t="s">
        <v>96</v>
      </c>
      <c r="G15" s="27"/>
      <c r="H15" s="28">
        <v>0</v>
      </c>
      <c r="I15" s="28"/>
      <c r="J15" s="28"/>
      <c r="K15" s="28"/>
      <c r="L15" s="28"/>
      <c r="M15" s="29"/>
      <c r="N15" s="29"/>
      <c r="O15" s="29"/>
      <c r="P15" s="29"/>
      <c r="Q15" s="30"/>
      <c r="R15" s="14" t="s">
        <v>323</v>
      </c>
      <c r="S15" s="14"/>
    </row>
    <row r="16" spans="1:19" ht="25.5" x14ac:dyDescent="0.25">
      <c r="A16" s="16" t="s">
        <v>18</v>
      </c>
      <c r="B16" s="17" t="s">
        <v>76</v>
      </c>
      <c r="C16" s="16" t="s">
        <v>81</v>
      </c>
      <c r="D16" s="17" t="s">
        <v>97</v>
      </c>
      <c r="E16" s="16" t="s">
        <v>269</v>
      </c>
      <c r="F16" s="17" t="s">
        <v>97</v>
      </c>
      <c r="G16" s="15">
        <v>150197.89000000001</v>
      </c>
      <c r="H16" s="15">
        <v>150197.89000000001</v>
      </c>
      <c r="I16" s="15">
        <v>142796.98000000001</v>
      </c>
      <c r="J16" s="15">
        <f>+I16*0.21</f>
        <v>29987.3658</v>
      </c>
      <c r="K16" s="15">
        <f>+I16+J16</f>
        <v>172784.34580000001</v>
      </c>
      <c r="L16" s="15" t="s">
        <v>170</v>
      </c>
      <c r="M16" s="19">
        <v>43326</v>
      </c>
      <c r="N16" s="19">
        <v>43349</v>
      </c>
      <c r="O16" s="21" t="s">
        <v>212</v>
      </c>
      <c r="P16" s="19" t="s">
        <v>213</v>
      </c>
      <c r="Q16" s="20">
        <v>1</v>
      </c>
      <c r="R16" s="23" t="s">
        <v>158</v>
      </c>
      <c r="S16" s="14" t="s">
        <v>172</v>
      </c>
    </row>
    <row r="17" spans="1:19" ht="25.5" x14ac:dyDescent="0.25">
      <c r="A17" s="16" t="s">
        <v>19</v>
      </c>
      <c r="B17" s="17" t="s">
        <v>76</v>
      </c>
      <c r="C17" s="16" t="s">
        <v>80</v>
      </c>
      <c r="D17" s="17" t="s">
        <v>98</v>
      </c>
      <c r="E17" s="16" t="s">
        <v>270</v>
      </c>
      <c r="F17" s="17" t="s">
        <v>98</v>
      </c>
      <c r="G17" s="15">
        <v>21900</v>
      </c>
      <c r="H17" s="15">
        <v>21900</v>
      </c>
      <c r="I17" s="15">
        <v>16628.240000000002</v>
      </c>
      <c r="J17" s="15">
        <f>+I17*0.21</f>
        <v>3491.9304000000002</v>
      </c>
      <c r="K17" s="15">
        <f>+I17+J17</f>
        <v>20120.170400000003</v>
      </c>
      <c r="L17" s="15" t="s">
        <v>166</v>
      </c>
      <c r="M17" s="19">
        <v>43319</v>
      </c>
      <c r="N17" s="19">
        <v>43339</v>
      </c>
      <c r="O17" s="21" t="s">
        <v>214</v>
      </c>
      <c r="P17" s="19" t="s">
        <v>215</v>
      </c>
      <c r="Q17" s="20">
        <v>3</v>
      </c>
      <c r="R17" s="14" t="s">
        <v>158</v>
      </c>
      <c r="S17" s="14" t="s">
        <v>173</v>
      </c>
    </row>
    <row r="18" spans="1:19" ht="25.5" x14ac:dyDescent="0.25">
      <c r="A18" s="16" t="s">
        <v>20</v>
      </c>
      <c r="B18" s="17" t="s">
        <v>75</v>
      </c>
      <c r="C18" s="16" t="s">
        <v>80</v>
      </c>
      <c r="D18" s="16" t="s">
        <v>390</v>
      </c>
      <c r="E18" s="16" t="s">
        <v>271</v>
      </c>
      <c r="F18" s="17" t="s">
        <v>99</v>
      </c>
      <c r="G18" s="15">
        <v>12000</v>
      </c>
      <c r="H18" s="15">
        <v>12000</v>
      </c>
      <c r="I18" s="15">
        <v>6912.41</v>
      </c>
      <c r="J18" s="15">
        <f>+I18*0.21</f>
        <v>1451.6061</v>
      </c>
      <c r="K18" s="15">
        <f>+I18+J18</f>
        <v>8364.0161000000007</v>
      </c>
      <c r="L18" s="15" t="s">
        <v>166</v>
      </c>
      <c r="M18" s="19">
        <v>43273</v>
      </c>
      <c r="N18" s="19">
        <v>43273</v>
      </c>
      <c r="O18" s="19" t="s">
        <v>217</v>
      </c>
      <c r="P18" s="19" t="s">
        <v>216</v>
      </c>
      <c r="Q18" s="20">
        <v>4</v>
      </c>
      <c r="R18" s="23" t="s">
        <v>158</v>
      </c>
      <c r="S18" s="14" t="s">
        <v>172</v>
      </c>
    </row>
    <row r="19" spans="1:19" ht="25.5" x14ac:dyDescent="0.25">
      <c r="A19" s="16" t="s">
        <v>355</v>
      </c>
      <c r="B19" s="17" t="s">
        <v>74</v>
      </c>
      <c r="C19" s="16" t="s">
        <v>80</v>
      </c>
      <c r="D19" s="17" t="s">
        <v>100</v>
      </c>
      <c r="E19" s="16" t="s">
        <v>272</v>
      </c>
      <c r="F19" s="17" t="s">
        <v>100</v>
      </c>
      <c r="G19" s="18">
        <v>170000</v>
      </c>
      <c r="H19" s="15">
        <v>85000</v>
      </c>
      <c r="I19" s="15">
        <v>64005</v>
      </c>
      <c r="J19" s="15">
        <f>+I19*0.21</f>
        <v>13441.05</v>
      </c>
      <c r="K19" s="15">
        <f>+I19+J19</f>
        <v>77446.05</v>
      </c>
      <c r="L19" s="15" t="s">
        <v>166</v>
      </c>
      <c r="M19" s="19">
        <v>43378</v>
      </c>
      <c r="N19" s="19">
        <v>43476</v>
      </c>
      <c r="O19" s="19" t="s">
        <v>474</v>
      </c>
      <c r="P19" s="19" t="s">
        <v>475</v>
      </c>
      <c r="Q19" s="20">
        <v>5</v>
      </c>
      <c r="R19" s="14" t="s">
        <v>158</v>
      </c>
      <c r="S19" s="14" t="s">
        <v>172</v>
      </c>
    </row>
    <row r="20" spans="1:19" ht="51" x14ac:dyDescent="0.25">
      <c r="A20" s="16" t="s">
        <v>354</v>
      </c>
      <c r="B20" s="17" t="s">
        <v>75</v>
      </c>
      <c r="C20" s="16" t="s">
        <v>80</v>
      </c>
      <c r="D20" s="17" t="s">
        <v>391</v>
      </c>
      <c r="E20" s="16" t="s">
        <v>273</v>
      </c>
      <c r="F20" s="17" t="s">
        <v>101</v>
      </c>
      <c r="G20" s="15">
        <v>20000</v>
      </c>
      <c r="H20" s="15">
        <v>20000</v>
      </c>
      <c r="I20" s="15">
        <v>9341.2000000000007</v>
      </c>
      <c r="J20" s="15">
        <f>+I20*0.21</f>
        <v>1961.652</v>
      </c>
      <c r="K20" s="15">
        <f>+I20+J20</f>
        <v>11302.852000000001</v>
      </c>
      <c r="L20" s="15" t="s">
        <v>166</v>
      </c>
      <c r="M20" s="19">
        <v>43339</v>
      </c>
      <c r="N20" s="19">
        <v>43339</v>
      </c>
      <c r="O20" s="21" t="s">
        <v>218</v>
      </c>
      <c r="P20" s="19" t="s">
        <v>219</v>
      </c>
      <c r="Q20" s="20">
        <v>4</v>
      </c>
      <c r="R20" s="14" t="s">
        <v>158</v>
      </c>
      <c r="S20" s="14" t="s">
        <v>172</v>
      </c>
    </row>
    <row r="21" spans="1:19" ht="25.5" x14ac:dyDescent="0.25">
      <c r="A21" s="16" t="s">
        <v>21</v>
      </c>
      <c r="B21" s="17" t="s">
        <v>76</v>
      </c>
      <c r="C21" s="16" t="s">
        <v>80</v>
      </c>
      <c r="D21" s="16" t="s">
        <v>392</v>
      </c>
      <c r="E21" s="16" t="s">
        <v>274</v>
      </c>
      <c r="F21" s="17" t="s">
        <v>102</v>
      </c>
      <c r="G21" s="15">
        <v>9500</v>
      </c>
      <c r="H21" s="15">
        <v>9500</v>
      </c>
      <c r="I21" s="15"/>
      <c r="J21" s="15"/>
      <c r="K21" s="15"/>
      <c r="L21" s="15"/>
      <c r="M21" s="19">
        <v>43377</v>
      </c>
      <c r="N21" s="19"/>
      <c r="O21" s="19"/>
      <c r="P21" s="19"/>
      <c r="Q21" s="20"/>
      <c r="R21" s="14" t="s">
        <v>188</v>
      </c>
      <c r="S21" s="14" t="s">
        <v>254</v>
      </c>
    </row>
    <row r="22" spans="1:19" ht="38.25" x14ac:dyDescent="0.25">
      <c r="A22" s="16" t="s">
        <v>22</v>
      </c>
      <c r="B22" s="17" t="s">
        <v>75</v>
      </c>
      <c r="C22" s="16" t="s">
        <v>81</v>
      </c>
      <c r="D22" s="17" t="s">
        <v>103</v>
      </c>
      <c r="E22" s="16" t="s">
        <v>276</v>
      </c>
      <c r="F22" s="17" t="s">
        <v>103</v>
      </c>
      <c r="G22" s="15">
        <v>72231.81</v>
      </c>
      <c r="H22" s="15">
        <v>72231.81</v>
      </c>
      <c r="I22" s="15">
        <v>66267.710000000006</v>
      </c>
      <c r="J22" s="15">
        <f t="shared" ref="J22:J27" si="2">+I22*0.21</f>
        <v>13916.2191</v>
      </c>
      <c r="K22" s="15">
        <f t="shared" ref="K22:K27" si="3">+I22+J22</f>
        <v>80183.929100000008</v>
      </c>
      <c r="L22" s="15" t="s">
        <v>170</v>
      </c>
      <c r="M22" s="19">
        <v>43290</v>
      </c>
      <c r="N22" s="19">
        <v>43290</v>
      </c>
      <c r="O22" s="21" t="s">
        <v>220</v>
      </c>
      <c r="P22" s="19" t="s">
        <v>221</v>
      </c>
      <c r="Q22" s="20">
        <v>2</v>
      </c>
      <c r="R22" s="14" t="s">
        <v>158</v>
      </c>
      <c r="S22" s="14" t="s">
        <v>173</v>
      </c>
    </row>
    <row r="23" spans="1:19" ht="25.5" x14ac:dyDescent="0.25">
      <c r="A23" s="16" t="s">
        <v>23</v>
      </c>
      <c r="B23" s="17" t="s">
        <v>76</v>
      </c>
      <c r="C23" s="16" t="s">
        <v>80</v>
      </c>
      <c r="D23" s="17" t="s">
        <v>400</v>
      </c>
      <c r="E23" s="16" t="s">
        <v>277</v>
      </c>
      <c r="F23" s="17" t="s">
        <v>104</v>
      </c>
      <c r="G23" s="18">
        <v>99757.62</v>
      </c>
      <c r="H23" s="15">
        <v>49878.81</v>
      </c>
      <c r="I23" s="15">
        <v>49870</v>
      </c>
      <c r="J23" s="15">
        <f t="shared" si="2"/>
        <v>10472.699999999999</v>
      </c>
      <c r="K23" s="15">
        <f t="shared" si="3"/>
        <v>60342.7</v>
      </c>
      <c r="L23" s="15" t="s">
        <v>166</v>
      </c>
      <c r="M23" s="19">
        <v>43321</v>
      </c>
      <c r="N23" s="19">
        <v>43343</v>
      </c>
      <c r="O23" s="21" t="s">
        <v>222</v>
      </c>
      <c r="P23" s="19" t="s">
        <v>223</v>
      </c>
      <c r="Q23" s="20">
        <v>1</v>
      </c>
      <c r="R23" s="23" t="s">
        <v>158</v>
      </c>
      <c r="S23" s="14" t="s">
        <v>172</v>
      </c>
    </row>
    <row r="24" spans="1:19" ht="25.5" x14ac:dyDescent="0.25">
      <c r="A24" s="16" t="s">
        <v>24</v>
      </c>
      <c r="B24" s="17" t="s">
        <v>76</v>
      </c>
      <c r="C24" s="16" t="s">
        <v>81</v>
      </c>
      <c r="D24" s="17" t="s">
        <v>401</v>
      </c>
      <c r="E24" s="16">
        <v>45000000</v>
      </c>
      <c r="F24" s="17" t="s">
        <v>105</v>
      </c>
      <c r="G24" s="15">
        <v>39086.83</v>
      </c>
      <c r="H24" s="15">
        <v>39086.83</v>
      </c>
      <c r="I24" s="15">
        <v>29191.68</v>
      </c>
      <c r="J24" s="15">
        <f t="shared" si="2"/>
        <v>6130.2528000000002</v>
      </c>
      <c r="K24" s="15">
        <f t="shared" si="3"/>
        <v>35321.932800000002</v>
      </c>
      <c r="L24" s="15" t="s">
        <v>167</v>
      </c>
      <c r="M24" s="19">
        <v>43333</v>
      </c>
      <c r="N24" s="19">
        <v>43364</v>
      </c>
      <c r="O24" s="21" t="s">
        <v>224</v>
      </c>
      <c r="P24" s="19" t="s">
        <v>225</v>
      </c>
      <c r="Q24" s="20">
        <v>1</v>
      </c>
      <c r="R24" s="13" t="s">
        <v>158</v>
      </c>
      <c r="S24" s="14" t="s">
        <v>172</v>
      </c>
    </row>
    <row r="25" spans="1:19" ht="25.5" x14ac:dyDescent="0.25">
      <c r="A25" s="16" t="s">
        <v>402</v>
      </c>
      <c r="B25" s="17" t="s">
        <v>75</v>
      </c>
      <c r="C25" s="16" t="s">
        <v>81</v>
      </c>
      <c r="D25" s="17" t="s">
        <v>106</v>
      </c>
      <c r="E25" s="16" t="s">
        <v>278</v>
      </c>
      <c r="F25" s="17" t="s">
        <v>106</v>
      </c>
      <c r="G25" s="15">
        <v>79843.05</v>
      </c>
      <c r="H25" s="15">
        <v>79843.05</v>
      </c>
      <c r="I25" s="15">
        <v>64273</v>
      </c>
      <c r="J25" s="15">
        <f t="shared" si="2"/>
        <v>13497.33</v>
      </c>
      <c r="K25" s="15">
        <f t="shared" si="3"/>
        <v>77770.33</v>
      </c>
      <c r="L25" s="15" t="s">
        <v>168</v>
      </c>
      <c r="M25" s="19">
        <v>43273</v>
      </c>
      <c r="N25" s="19">
        <v>43273</v>
      </c>
      <c r="O25" s="21" t="s">
        <v>226</v>
      </c>
      <c r="P25" s="19" t="s">
        <v>227</v>
      </c>
      <c r="Q25" s="20">
        <v>5</v>
      </c>
      <c r="R25" s="23" t="s">
        <v>158</v>
      </c>
      <c r="S25" s="14" t="s">
        <v>172</v>
      </c>
    </row>
    <row r="26" spans="1:19" ht="25.5" x14ac:dyDescent="0.25">
      <c r="A26" s="16" t="s">
        <v>25</v>
      </c>
      <c r="B26" s="17" t="s">
        <v>75</v>
      </c>
      <c r="C26" s="16" t="s">
        <v>81</v>
      </c>
      <c r="D26" s="17" t="s">
        <v>107</v>
      </c>
      <c r="E26" s="16" t="s">
        <v>279</v>
      </c>
      <c r="F26" s="17" t="s">
        <v>107</v>
      </c>
      <c r="G26" s="15">
        <v>28308.79</v>
      </c>
      <c r="H26" s="15">
        <v>28308.79</v>
      </c>
      <c r="I26" s="15">
        <v>24661.16</v>
      </c>
      <c r="J26" s="15">
        <f t="shared" si="2"/>
        <v>5178.8436000000002</v>
      </c>
      <c r="K26" s="15">
        <f t="shared" si="3"/>
        <v>29840.0036</v>
      </c>
      <c r="L26" s="15" t="s">
        <v>165</v>
      </c>
      <c r="M26" s="19">
        <v>43279</v>
      </c>
      <c r="N26" s="19">
        <v>43279</v>
      </c>
      <c r="O26" s="21" t="s">
        <v>228</v>
      </c>
      <c r="P26" s="19" t="s">
        <v>229</v>
      </c>
      <c r="Q26" s="20">
        <v>5</v>
      </c>
      <c r="R26" s="23" t="s">
        <v>158</v>
      </c>
      <c r="S26" s="14" t="s">
        <v>172</v>
      </c>
    </row>
    <row r="27" spans="1:19" ht="25.5" x14ac:dyDescent="0.25">
      <c r="A27" s="16" t="s">
        <v>26</v>
      </c>
      <c r="B27" s="17" t="s">
        <v>76</v>
      </c>
      <c r="C27" s="16" t="s">
        <v>81</v>
      </c>
      <c r="D27" s="17" t="s">
        <v>403</v>
      </c>
      <c r="E27" s="16">
        <v>45000000</v>
      </c>
      <c r="F27" s="17" t="s">
        <v>108</v>
      </c>
      <c r="G27" s="15">
        <v>31241.84</v>
      </c>
      <c r="H27" s="15">
        <v>31241.84</v>
      </c>
      <c r="I27" s="15">
        <v>18950</v>
      </c>
      <c r="J27" s="15">
        <f t="shared" si="2"/>
        <v>3979.5</v>
      </c>
      <c r="K27" s="15">
        <f t="shared" si="3"/>
        <v>22929.5</v>
      </c>
      <c r="L27" s="15" t="s">
        <v>168</v>
      </c>
      <c r="M27" s="19">
        <v>43339</v>
      </c>
      <c r="N27" s="19">
        <v>43357</v>
      </c>
      <c r="O27" s="19" t="s">
        <v>230</v>
      </c>
      <c r="P27" s="19" t="s">
        <v>231</v>
      </c>
      <c r="Q27" s="20">
        <v>2</v>
      </c>
      <c r="R27" s="14" t="s">
        <v>158</v>
      </c>
      <c r="S27" s="14" t="s">
        <v>172</v>
      </c>
    </row>
    <row r="28" spans="1:19" ht="25.5" x14ac:dyDescent="0.25">
      <c r="A28" s="23" t="s">
        <v>27</v>
      </c>
      <c r="B28" s="26" t="s">
        <v>76</v>
      </c>
      <c r="C28" s="23" t="s">
        <v>80</v>
      </c>
      <c r="D28" s="23"/>
      <c r="E28" s="23"/>
      <c r="F28" s="26" t="s">
        <v>109</v>
      </c>
      <c r="G28" s="27"/>
      <c r="H28" s="28">
        <v>0</v>
      </c>
      <c r="I28" s="28"/>
      <c r="J28" s="28"/>
      <c r="K28" s="28"/>
      <c r="L28" s="28"/>
      <c r="M28" s="29"/>
      <c r="N28" s="29"/>
      <c r="O28" s="29"/>
      <c r="P28" s="29"/>
      <c r="Q28" s="30"/>
      <c r="R28" s="14" t="s">
        <v>323</v>
      </c>
      <c r="S28" s="14"/>
    </row>
    <row r="29" spans="1:19" ht="25.5" x14ac:dyDescent="0.25">
      <c r="A29" s="16" t="s">
        <v>28</v>
      </c>
      <c r="B29" s="17" t="s">
        <v>74</v>
      </c>
      <c r="C29" s="16" t="s">
        <v>80</v>
      </c>
      <c r="D29" s="17" t="s">
        <v>404</v>
      </c>
      <c r="E29" s="16" t="s">
        <v>280</v>
      </c>
      <c r="F29" s="17" t="s">
        <v>110</v>
      </c>
      <c r="G29" s="18">
        <v>1014300</v>
      </c>
      <c r="H29" s="15">
        <v>676200</v>
      </c>
      <c r="I29" s="15">
        <v>613263.28</v>
      </c>
      <c r="J29" s="15">
        <f>+I29*0.21</f>
        <v>128785.28879999999</v>
      </c>
      <c r="K29" s="15">
        <f>+I29+J29</f>
        <v>742048.56880000001</v>
      </c>
      <c r="L29" s="15" t="s">
        <v>164</v>
      </c>
      <c r="M29" s="19">
        <v>43417</v>
      </c>
      <c r="N29" s="19">
        <v>43446</v>
      </c>
      <c r="O29" s="21" t="s">
        <v>251</v>
      </c>
      <c r="P29" s="19" t="s">
        <v>252</v>
      </c>
      <c r="Q29" s="20">
        <v>4</v>
      </c>
      <c r="R29" s="14" t="s">
        <v>158</v>
      </c>
      <c r="S29" s="14" t="s">
        <v>172</v>
      </c>
    </row>
    <row r="30" spans="1:19" ht="25.5" x14ac:dyDescent="0.25">
      <c r="A30" s="23" t="s">
        <v>29</v>
      </c>
      <c r="B30" s="26" t="s">
        <v>78</v>
      </c>
      <c r="C30" s="23" t="s">
        <v>80</v>
      </c>
      <c r="D30" s="23"/>
      <c r="E30" s="23"/>
      <c r="F30" s="26" t="s">
        <v>111</v>
      </c>
      <c r="G30" s="27"/>
      <c r="H30" s="28">
        <v>15000</v>
      </c>
      <c r="I30" s="28"/>
      <c r="J30" s="28"/>
      <c r="K30" s="28"/>
      <c r="L30" s="28"/>
      <c r="M30" s="29"/>
      <c r="N30" s="29"/>
      <c r="O30" s="29"/>
      <c r="P30" s="29"/>
      <c r="Q30" s="30"/>
      <c r="R30" s="14" t="s">
        <v>323</v>
      </c>
      <c r="S30" s="14"/>
    </row>
    <row r="31" spans="1:19" ht="25.5" x14ac:dyDescent="0.25">
      <c r="A31" s="16" t="s">
        <v>30</v>
      </c>
      <c r="B31" s="17" t="s">
        <v>74</v>
      </c>
      <c r="C31" s="16" t="s">
        <v>81</v>
      </c>
      <c r="D31" s="17" t="s">
        <v>112</v>
      </c>
      <c r="E31" s="16" t="s">
        <v>258</v>
      </c>
      <c r="F31" s="17" t="s">
        <v>112</v>
      </c>
      <c r="G31" s="15">
        <v>6769988.46</v>
      </c>
      <c r="H31" s="15">
        <v>6769988.46</v>
      </c>
      <c r="I31" s="15">
        <v>5432915.7400000002</v>
      </c>
      <c r="J31" s="15">
        <f>+I31*0.21</f>
        <v>1140912.3054</v>
      </c>
      <c r="K31" s="15">
        <f>+I31+J31</f>
        <v>6573828.0454000002</v>
      </c>
      <c r="L31" s="15" t="s">
        <v>169</v>
      </c>
      <c r="M31" s="19">
        <v>43413</v>
      </c>
      <c r="N31" s="19">
        <v>43441</v>
      </c>
      <c r="O31" s="21" t="s">
        <v>367</v>
      </c>
      <c r="P31" s="19" t="s">
        <v>368</v>
      </c>
      <c r="Q31" s="20">
        <v>15</v>
      </c>
      <c r="R31" s="14" t="s">
        <v>158</v>
      </c>
      <c r="S31" s="14" t="s">
        <v>172</v>
      </c>
    </row>
    <row r="32" spans="1:19" ht="38.25" x14ac:dyDescent="0.25">
      <c r="A32" s="16" t="s">
        <v>31</v>
      </c>
      <c r="B32" s="17" t="s">
        <v>74</v>
      </c>
      <c r="C32" s="16" t="s">
        <v>80</v>
      </c>
      <c r="D32" s="17" t="s">
        <v>405</v>
      </c>
      <c r="E32" s="16" t="s">
        <v>281</v>
      </c>
      <c r="F32" s="17" t="s">
        <v>113</v>
      </c>
      <c r="G32" s="18">
        <v>390110.19</v>
      </c>
      <c r="H32" s="15">
        <v>146450.21</v>
      </c>
      <c r="I32" s="15">
        <v>117250.35</v>
      </c>
      <c r="J32" s="15">
        <f>+I32*0.21</f>
        <v>24622.573499999999</v>
      </c>
      <c r="K32" s="15">
        <f>+I32+J32</f>
        <v>141872.9235</v>
      </c>
      <c r="L32" s="15" t="s">
        <v>166</v>
      </c>
      <c r="M32" s="19">
        <v>43413</v>
      </c>
      <c r="N32" s="19">
        <v>43438</v>
      </c>
      <c r="O32" s="21" t="s">
        <v>369</v>
      </c>
      <c r="P32" s="19" t="s">
        <v>370</v>
      </c>
      <c r="Q32" s="20">
        <v>5</v>
      </c>
      <c r="R32" s="14" t="s">
        <v>158</v>
      </c>
      <c r="S32" s="14" t="s">
        <v>172</v>
      </c>
    </row>
    <row r="33" spans="1:19" ht="25.5" x14ac:dyDescent="0.25">
      <c r="A33" s="16" t="s">
        <v>32</v>
      </c>
      <c r="B33" s="17" t="s">
        <v>76</v>
      </c>
      <c r="C33" s="16" t="s">
        <v>80</v>
      </c>
      <c r="D33" s="17" t="s">
        <v>406</v>
      </c>
      <c r="E33" s="16" t="s">
        <v>281</v>
      </c>
      <c r="F33" s="17" t="s">
        <v>114</v>
      </c>
      <c r="G33" s="15">
        <v>64116.3</v>
      </c>
      <c r="H33" s="15">
        <v>64116.3</v>
      </c>
      <c r="I33" s="15"/>
      <c r="J33" s="15"/>
      <c r="K33" s="15"/>
      <c r="L33" s="15"/>
      <c r="M33" s="19">
        <v>43300</v>
      </c>
      <c r="N33" s="19"/>
      <c r="O33" s="19"/>
      <c r="P33" s="19"/>
      <c r="Q33" s="20"/>
      <c r="R33" s="14" t="s">
        <v>159</v>
      </c>
      <c r="S33" s="14" t="s">
        <v>254</v>
      </c>
    </row>
    <row r="34" spans="1:19" ht="25.5" x14ac:dyDescent="0.25">
      <c r="A34" s="16" t="s">
        <v>33</v>
      </c>
      <c r="B34" s="17" t="s">
        <v>76</v>
      </c>
      <c r="C34" s="16" t="s">
        <v>80</v>
      </c>
      <c r="D34" s="17" t="s">
        <v>407</v>
      </c>
      <c r="E34" s="16">
        <v>50000000</v>
      </c>
      <c r="F34" s="17" t="s">
        <v>115</v>
      </c>
      <c r="G34" s="18">
        <v>98895.72</v>
      </c>
      <c r="H34" s="15">
        <v>32428.92</v>
      </c>
      <c r="I34" s="15">
        <v>32428</v>
      </c>
      <c r="J34" s="15">
        <f>+I34*0.21</f>
        <v>6809.88</v>
      </c>
      <c r="K34" s="15">
        <f>+I34+J34</f>
        <v>39237.879999999997</v>
      </c>
      <c r="L34" s="15" t="s">
        <v>166</v>
      </c>
      <c r="M34" s="19">
        <v>43348</v>
      </c>
      <c r="N34" s="19">
        <v>43361</v>
      </c>
      <c r="O34" s="21" t="s">
        <v>232</v>
      </c>
      <c r="P34" s="19" t="s">
        <v>233</v>
      </c>
      <c r="Q34" s="20">
        <v>1</v>
      </c>
      <c r="R34" s="23" t="s">
        <v>158</v>
      </c>
      <c r="S34" s="14" t="s">
        <v>172</v>
      </c>
    </row>
    <row r="35" spans="1:19" ht="25.5" x14ac:dyDescent="0.25">
      <c r="A35" s="16" t="s">
        <v>34</v>
      </c>
      <c r="B35" s="17" t="s">
        <v>76</v>
      </c>
      <c r="C35" s="16" t="s">
        <v>80</v>
      </c>
      <c r="D35" s="17" t="s">
        <v>408</v>
      </c>
      <c r="E35" s="16">
        <v>5000000</v>
      </c>
      <c r="F35" s="17" t="s">
        <v>116</v>
      </c>
      <c r="G35" s="18">
        <v>75869.78</v>
      </c>
      <c r="H35" s="15">
        <v>16916.46</v>
      </c>
      <c r="I35" s="15"/>
      <c r="J35" s="15"/>
      <c r="K35" s="15"/>
      <c r="L35" s="15"/>
      <c r="M35" s="19">
        <v>43398</v>
      </c>
      <c r="N35" s="19"/>
      <c r="O35" s="19"/>
      <c r="P35" s="19"/>
      <c r="Q35" s="20"/>
      <c r="R35" s="14" t="s">
        <v>159</v>
      </c>
      <c r="S35" s="14" t="s">
        <v>254</v>
      </c>
    </row>
    <row r="36" spans="1:19" ht="51" x14ac:dyDescent="0.25">
      <c r="A36" s="23" t="s">
        <v>35</v>
      </c>
      <c r="B36" s="26" t="s">
        <v>78</v>
      </c>
      <c r="C36" s="23" t="s">
        <v>80</v>
      </c>
      <c r="D36" s="23"/>
      <c r="E36" s="23"/>
      <c r="F36" s="26" t="s">
        <v>117</v>
      </c>
      <c r="G36" s="27"/>
      <c r="H36" s="28">
        <v>119137.06</v>
      </c>
      <c r="I36" s="28"/>
      <c r="J36" s="28"/>
      <c r="K36" s="28"/>
      <c r="L36" s="28"/>
      <c r="M36" s="29"/>
      <c r="N36" s="29"/>
      <c r="O36" s="29"/>
      <c r="P36" s="29"/>
      <c r="Q36" s="30"/>
      <c r="R36" s="14" t="s">
        <v>323</v>
      </c>
      <c r="S36" s="14"/>
    </row>
    <row r="37" spans="1:19" ht="38.25" x14ac:dyDescent="0.25">
      <c r="A37" s="16" t="s">
        <v>36</v>
      </c>
      <c r="B37" s="17" t="s">
        <v>76</v>
      </c>
      <c r="C37" s="16" t="s">
        <v>80</v>
      </c>
      <c r="D37" s="17" t="s">
        <v>118</v>
      </c>
      <c r="E37" s="16" t="s">
        <v>282</v>
      </c>
      <c r="F37" s="17" t="s">
        <v>118</v>
      </c>
      <c r="G37" s="18">
        <v>79280</v>
      </c>
      <c r="H37" s="15">
        <v>79280</v>
      </c>
      <c r="I37" s="15">
        <v>60000</v>
      </c>
      <c r="J37" s="15">
        <f>+I37*0.21</f>
        <v>12600</v>
      </c>
      <c r="K37" s="15">
        <f>+I37+J37</f>
        <v>72600</v>
      </c>
      <c r="L37" s="15" t="s">
        <v>189</v>
      </c>
      <c r="M37" s="19">
        <v>43388</v>
      </c>
      <c r="N37" s="19">
        <v>43395</v>
      </c>
      <c r="O37" s="21" t="s">
        <v>335</v>
      </c>
      <c r="P37" s="19" t="s">
        <v>336</v>
      </c>
      <c r="Q37" s="20">
        <v>1</v>
      </c>
      <c r="R37" s="14" t="s">
        <v>158</v>
      </c>
      <c r="S37" s="14" t="s">
        <v>172</v>
      </c>
    </row>
    <row r="38" spans="1:19" ht="25.5" x14ac:dyDescent="0.25">
      <c r="A38" s="16" t="s">
        <v>37</v>
      </c>
      <c r="B38" s="17" t="s">
        <v>75</v>
      </c>
      <c r="C38" s="16" t="s">
        <v>80</v>
      </c>
      <c r="D38" s="17" t="s">
        <v>410</v>
      </c>
      <c r="E38" s="16" t="s">
        <v>283</v>
      </c>
      <c r="F38" s="17" t="s">
        <v>120</v>
      </c>
      <c r="G38" s="15">
        <v>32000</v>
      </c>
      <c r="H38" s="15">
        <v>32000</v>
      </c>
      <c r="I38" s="15"/>
      <c r="J38" s="15"/>
      <c r="K38" s="15"/>
      <c r="L38" s="15"/>
      <c r="M38" s="19">
        <v>43333</v>
      </c>
      <c r="N38" s="19"/>
      <c r="O38" s="19"/>
      <c r="P38" s="19"/>
      <c r="Q38" s="20"/>
      <c r="R38" s="14" t="s">
        <v>159</v>
      </c>
      <c r="S38" s="14" t="s">
        <v>254</v>
      </c>
    </row>
    <row r="39" spans="1:19" ht="25.5" x14ac:dyDescent="0.25">
      <c r="A39" s="16" t="s">
        <v>38</v>
      </c>
      <c r="B39" s="17" t="s">
        <v>75</v>
      </c>
      <c r="C39" s="16" t="s">
        <v>80</v>
      </c>
      <c r="D39" s="17" t="s">
        <v>414</v>
      </c>
      <c r="E39" s="16" t="s">
        <v>284</v>
      </c>
      <c r="F39" s="17" t="s">
        <v>121</v>
      </c>
      <c r="G39" s="15">
        <v>33542.28</v>
      </c>
      <c r="H39" s="15">
        <v>33542.28</v>
      </c>
      <c r="I39" s="15">
        <v>17495</v>
      </c>
      <c r="J39" s="15">
        <f t="shared" ref="J39:J48" si="4">+I39*0.21</f>
        <v>3673.95</v>
      </c>
      <c r="K39" s="15">
        <f t="shared" ref="K39:K48" si="5">+I39+J39</f>
        <v>21168.95</v>
      </c>
      <c r="L39" s="15" t="s">
        <v>166</v>
      </c>
      <c r="M39" s="19">
        <v>43347</v>
      </c>
      <c r="N39" s="19">
        <v>43347</v>
      </c>
      <c r="O39" s="21" t="s">
        <v>234</v>
      </c>
      <c r="P39" s="19" t="s">
        <v>235</v>
      </c>
      <c r="Q39" s="20">
        <v>6</v>
      </c>
      <c r="R39" s="14" t="s">
        <v>158</v>
      </c>
      <c r="S39" s="14" t="s">
        <v>187</v>
      </c>
    </row>
    <row r="40" spans="1:19" ht="38.25" x14ac:dyDescent="0.25">
      <c r="A40" s="16" t="s">
        <v>39</v>
      </c>
      <c r="B40" s="17" t="s">
        <v>75</v>
      </c>
      <c r="C40" s="16" t="s">
        <v>80</v>
      </c>
      <c r="D40" s="17" t="s">
        <v>415</v>
      </c>
      <c r="E40" s="16" t="s">
        <v>285</v>
      </c>
      <c r="F40" s="17" t="s">
        <v>122</v>
      </c>
      <c r="G40" s="15">
        <v>9500</v>
      </c>
      <c r="H40" s="15">
        <v>9500</v>
      </c>
      <c r="I40" s="15">
        <v>8700</v>
      </c>
      <c r="J40" s="15">
        <f t="shared" si="4"/>
        <v>1827</v>
      </c>
      <c r="K40" s="15">
        <f t="shared" si="5"/>
        <v>10527</v>
      </c>
      <c r="L40" s="15" t="s">
        <v>168</v>
      </c>
      <c r="M40" s="19">
        <v>43307</v>
      </c>
      <c r="N40" s="19">
        <v>43307</v>
      </c>
      <c r="O40" s="21" t="s">
        <v>236</v>
      </c>
      <c r="P40" s="19" t="s">
        <v>237</v>
      </c>
      <c r="Q40" s="20">
        <v>1</v>
      </c>
      <c r="R40" s="23" t="s">
        <v>158</v>
      </c>
      <c r="S40" s="14" t="s">
        <v>172</v>
      </c>
    </row>
    <row r="41" spans="1:19" ht="38.25" x14ac:dyDescent="0.25">
      <c r="A41" s="16" t="s">
        <v>40</v>
      </c>
      <c r="B41" s="17" t="s">
        <v>75</v>
      </c>
      <c r="C41" s="16" t="s">
        <v>81</v>
      </c>
      <c r="D41" s="17" t="s">
        <v>416</v>
      </c>
      <c r="E41" s="16" t="s">
        <v>286</v>
      </c>
      <c r="F41" s="17" t="s">
        <v>123</v>
      </c>
      <c r="G41" s="15">
        <v>12500</v>
      </c>
      <c r="H41" s="15">
        <v>12500</v>
      </c>
      <c r="I41" s="15">
        <v>11985</v>
      </c>
      <c r="J41" s="15">
        <f t="shared" si="4"/>
        <v>2516.85</v>
      </c>
      <c r="K41" s="15">
        <f t="shared" si="5"/>
        <v>14501.85</v>
      </c>
      <c r="L41" s="15" t="s">
        <v>168</v>
      </c>
      <c r="M41" s="19">
        <v>43307</v>
      </c>
      <c r="N41" s="19">
        <v>43307</v>
      </c>
      <c r="O41" s="21" t="s">
        <v>238</v>
      </c>
      <c r="P41" s="19" t="s">
        <v>239</v>
      </c>
      <c r="Q41" s="20">
        <v>1</v>
      </c>
      <c r="R41" s="23" t="s">
        <v>158</v>
      </c>
      <c r="S41" s="14" t="s">
        <v>172</v>
      </c>
    </row>
    <row r="42" spans="1:19" ht="25.5" x14ac:dyDescent="0.25">
      <c r="A42" s="16" t="s">
        <v>41</v>
      </c>
      <c r="B42" s="17" t="s">
        <v>75</v>
      </c>
      <c r="C42" s="16" t="s">
        <v>81</v>
      </c>
      <c r="D42" s="17" t="s">
        <v>124</v>
      </c>
      <c r="E42" s="16" t="s">
        <v>287</v>
      </c>
      <c r="F42" s="17" t="s">
        <v>124</v>
      </c>
      <c r="G42" s="15">
        <v>15000</v>
      </c>
      <c r="H42" s="15">
        <v>15000</v>
      </c>
      <c r="I42" s="15">
        <v>10500</v>
      </c>
      <c r="J42" s="15">
        <f t="shared" si="4"/>
        <v>2205</v>
      </c>
      <c r="K42" s="15">
        <f t="shared" si="5"/>
        <v>12705</v>
      </c>
      <c r="L42" s="15" t="s">
        <v>165</v>
      </c>
      <c r="M42" s="19">
        <v>43339</v>
      </c>
      <c r="N42" s="19">
        <v>43339</v>
      </c>
      <c r="O42" s="19" t="s">
        <v>240</v>
      </c>
      <c r="P42" s="19" t="s">
        <v>241</v>
      </c>
      <c r="Q42" s="20">
        <v>2</v>
      </c>
      <c r="R42" s="23" t="s">
        <v>158</v>
      </c>
      <c r="S42" s="14" t="s">
        <v>172</v>
      </c>
    </row>
    <row r="43" spans="1:19" ht="38.25" x14ac:dyDescent="0.25">
      <c r="A43" s="16" t="s">
        <v>42</v>
      </c>
      <c r="B43" s="17" t="s">
        <v>75</v>
      </c>
      <c r="C43" s="16" t="s">
        <v>81</v>
      </c>
      <c r="D43" s="17" t="s">
        <v>417</v>
      </c>
      <c r="E43" s="16">
        <v>45000000</v>
      </c>
      <c r="F43" s="17" t="s">
        <v>125</v>
      </c>
      <c r="G43" s="15">
        <v>79997.72</v>
      </c>
      <c r="H43" s="15">
        <v>79997.72</v>
      </c>
      <c r="I43" s="15">
        <v>56338</v>
      </c>
      <c r="J43" s="15">
        <f t="shared" si="4"/>
        <v>11830.98</v>
      </c>
      <c r="K43" s="15">
        <f t="shared" si="5"/>
        <v>68168.98</v>
      </c>
      <c r="L43" s="15" t="s">
        <v>166</v>
      </c>
      <c r="M43" s="19">
        <v>43319</v>
      </c>
      <c r="N43" s="19">
        <v>43319</v>
      </c>
      <c r="O43" s="21" t="s">
        <v>242</v>
      </c>
      <c r="P43" s="19" t="s">
        <v>221</v>
      </c>
      <c r="Q43" s="20">
        <v>4</v>
      </c>
      <c r="R43" s="14" t="s">
        <v>158</v>
      </c>
      <c r="S43" s="14" t="s">
        <v>172</v>
      </c>
    </row>
    <row r="44" spans="1:19" ht="38.25" x14ac:dyDescent="0.25">
      <c r="A44" s="16" t="s">
        <v>43</v>
      </c>
      <c r="B44" s="17" t="s">
        <v>75</v>
      </c>
      <c r="C44" s="16" t="s">
        <v>81</v>
      </c>
      <c r="D44" s="17" t="s">
        <v>126</v>
      </c>
      <c r="E44" s="16" t="s">
        <v>288</v>
      </c>
      <c r="F44" s="17" t="s">
        <v>126</v>
      </c>
      <c r="G44" s="15">
        <v>34755.980000000003</v>
      </c>
      <c r="H44" s="15">
        <v>34755.980000000003</v>
      </c>
      <c r="I44" s="15">
        <v>27843.01</v>
      </c>
      <c r="J44" s="15">
        <f t="shared" si="4"/>
        <v>5847.0320999999994</v>
      </c>
      <c r="K44" s="15">
        <f t="shared" si="5"/>
        <v>33690.042099999999</v>
      </c>
      <c r="L44" s="15" t="s">
        <v>165</v>
      </c>
      <c r="M44" s="19">
        <v>43307</v>
      </c>
      <c r="N44" s="19">
        <v>43307</v>
      </c>
      <c r="O44" s="19" t="s">
        <v>243</v>
      </c>
      <c r="P44" s="19" t="s">
        <v>244</v>
      </c>
      <c r="Q44" s="20">
        <v>2</v>
      </c>
      <c r="R44" s="23" t="s">
        <v>158</v>
      </c>
      <c r="S44" s="14" t="s">
        <v>172</v>
      </c>
    </row>
    <row r="45" spans="1:19" ht="25.5" x14ac:dyDescent="0.25">
      <c r="A45" s="16" t="s">
        <v>44</v>
      </c>
      <c r="B45" s="17" t="s">
        <v>76</v>
      </c>
      <c r="C45" s="16" t="s">
        <v>80</v>
      </c>
      <c r="D45" s="16" t="s">
        <v>411</v>
      </c>
      <c r="E45" s="16" t="s">
        <v>289</v>
      </c>
      <c r="F45" s="17" t="s">
        <v>127</v>
      </c>
      <c r="G45" s="18">
        <v>99900</v>
      </c>
      <c r="H45" s="15">
        <v>57600</v>
      </c>
      <c r="I45" s="15">
        <v>43110</v>
      </c>
      <c r="J45" s="15">
        <f t="shared" si="4"/>
        <v>9053.1</v>
      </c>
      <c r="K45" s="15">
        <f t="shared" si="5"/>
        <v>52163.1</v>
      </c>
      <c r="L45" s="15" t="s">
        <v>164</v>
      </c>
      <c r="M45" s="19">
        <v>43434</v>
      </c>
      <c r="N45" s="19">
        <v>43441</v>
      </c>
      <c r="O45" s="19" t="s">
        <v>412</v>
      </c>
      <c r="P45" s="19" t="s">
        <v>413</v>
      </c>
      <c r="Q45" s="20">
        <v>4</v>
      </c>
      <c r="R45" s="23" t="s">
        <v>158</v>
      </c>
      <c r="S45" s="14" t="s">
        <v>172</v>
      </c>
    </row>
    <row r="46" spans="1:19" ht="25.5" x14ac:dyDescent="0.25">
      <c r="A46" s="16" t="s">
        <v>339</v>
      </c>
      <c r="B46" s="17" t="s">
        <v>75</v>
      </c>
      <c r="C46" s="16" t="s">
        <v>80</v>
      </c>
      <c r="D46" s="17" t="s">
        <v>409</v>
      </c>
      <c r="E46" s="16" t="s">
        <v>290</v>
      </c>
      <c r="F46" s="17" t="s">
        <v>119</v>
      </c>
      <c r="G46" s="15">
        <v>14261.04</v>
      </c>
      <c r="H46" s="15">
        <v>14261.04</v>
      </c>
      <c r="I46" s="15">
        <v>11500</v>
      </c>
      <c r="J46" s="15">
        <f t="shared" si="4"/>
        <v>2415</v>
      </c>
      <c r="K46" s="15">
        <f t="shared" si="5"/>
        <v>13915</v>
      </c>
      <c r="L46" s="15" t="s">
        <v>165</v>
      </c>
      <c r="M46" s="19">
        <v>43438</v>
      </c>
      <c r="N46" s="19">
        <v>43438</v>
      </c>
      <c r="O46" s="21" t="s">
        <v>455</v>
      </c>
      <c r="P46" s="19" t="s">
        <v>456</v>
      </c>
      <c r="Q46" s="20">
        <v>2</v>
      </c>
      <c r="R46" s="13" t="s">
        <v>158</v>
      </c>
      <c r="S46" s="14" t="s">
        <v>172</v>
      </c>
    </row>
    <row r="47" spans="1:19" ht="38.25" x14ac:dyDescent="0.25">
      <c r="A47" s="16" t="s">
        <v>45</v>
      </c>
      <c r="B47" s="17" t="s">
        <v>74</v>
      </c>
      <c r="C47" s="16" t="s">
        <v>80</v>
      </c>
      <c r="D47" s="17" t="s">
        <v>128</v>
      </c>
      <c r="E47" s="16" t="s">
        <v>274</v>
      </c>
      <c r="F47" s="17" t="s">
        <v>128</v>
      </c>
      <c r="G47" s="15">
        <v>550280</v>
      </c>
      <c r="H47" s="15">
        <v>550280</v>
      </c>
      <c r="I47" s="15">
        <v>480000</v>
      </c>
      <c r="J47" s="15">
        <f t="shared" si="4"/>
        <v>100800</v>
      </c>
      <c r="K47" s="15">
        <f t="shared" si="5"/>
        <v>580800</v>
      </c>
      <c r="L47" s="15" t="s">
        <v>371</v>
      </c>
      <c r="M47" s="19">
        <v>43431</v>
      </c>
      <c r="N47" s="19">
        <v>43454</v>
      </c>
      <c r="O47" s="21" t="s">
        <v>372</v>
      </c>
      <c r="P47" s="19" t="s">
        <v>373</v>
      </c>
      <c r="Q47" s="20">
        <v>7</v>
      </c>
      <c r="R47" s="14" t="s">
        <v>158</v>
      </c>
      <c r="S47" s="14" t="s">
        <v>172</v>
      </c>
    </row>
    <row r="48" spans="1:19" ht="25.5" x14ac:dyDescent="0.25">
      <c r="A48" s="16" t="s">
        <v>46</v>
      </c>
      <c r="B48" s="17" t="s">
        <v>76</v>
      </c>
      <c r="C48" s="16" t="s">
        <v>82</v>
      </c>
      <c r="D48" s="17" t="s">
        <v>129</v>
      </c>
      <c r="E48" s="16" t="s">
        <v>291</v>
      </c>
      <c r="F48" s="17" t="s">
        <v>129</v>
      </c>
      <c r="G48" s="15">
        <v>98100</v>
      </c>
      <c r="H48" s="15">
        <v>98100</v>
      </c>
      <c r="I48" s="15">
        <v>58540.99</v>
      </c>
      <c r="J48" s="15">
        <f t="shared" si="4"/>
        <v>12293.607899999999</v>
      </c>
      <c r="K48" s="15">
        <f t="shared" si="5"/>
        <v>70834.597899999993</v>
      </c>
      <c r="L48" s="19" t="s">
        <v>170</v>
      </c>
      <c r="M48" s="19">
        <v>43378</v>
      </c>
      <c r="N48" s="19">
        <v>43389</v>
      </c>
      <c r="O48" s="21" t="s">
        <v>190</v>
      </c>
      <c r="P48" s="21" t="s">
        <v>191</v>
      </c>
      <c r="Q48" s="31">
        <v>5</v>
      </c>
      <c r="R48" s="14" t="s">
        <v>158</v>
      </c>
      <c r="S48" s="14" t="s">
        <v>187</v>
      </c>
    </row>
    <row r="49" spans="1:19" ht="38.25" x14ac:dyDescent="0.25">
      <c r="A49" s="16" t="s">
        <v>47</v>
      </c>
      <c r="B49" s="17" t="s">
        <v>76</v>
      </c>
      <c r="C49" s="16" t="s">
        <v>80</v>
      </c>
      <c r="D49" s="17" t="s">
        <v>418</v>
      </c>
      <c r="E49" s="16" t="s">
        <v>292</v>
      </c>
      <c r="F49" s="17" t="s">
        <v>130</v>
      </c>
      <c r="G49" s="18">
        <v>98572.26</v>
      </c>
      <c r="H49" s="15">
        <v>24962.34</v>
      </c>
      <c r="I49" s="15"/>
      <c r="J49" s="15"/>
      <c r="K49" s="15"/>
      <c r="L49" s="15"/>
      <c r="M49" s="19">
        <v>43348</v>
      </c>
      <c r="N49" s="19"/>
      <c r="O49" s="19"/>
      <c r="P49" s="19"/>
      <c r="Q49" s="20"/>
      <c r="R49" s="14" t="s">
        <v>159</v>
      </c>
      <c r="S49" s="14" t="s">
        <v>254</v>
      </c>
    </row>
    <row r="50" spans="1:19" ht="25.5" x14ac:dyDescent="0.25">
      <c r="A50" s="16" t="s">
        <v>48</v>
      </c>
      <c r="B50" s="17" t="s">
        <v>74</v>
      </c>
      <c r="C50" s="16" t="s">
        <v>80</v>
      </c>
      <c r="D50" s="32" t="s">
        <v>419</v>
      </c>
      <c r="E50" s="17">
        <v>63721000</v>
      </c>
      <c r="F50" s="17" t="s">
        <v>132</v>
      </c>
      <c r="G50" s="18">
        <v>2174490.46</v>
      </c>
      <c r="H50" s="15">
        <v>450712.78</v>
      </c>
      <c r="I50" s="18" t="s">
        <v>503</v>
      </c>
      <c r="J50" s="18" t="s">
        <v>501</v>
      </c>
      <c r="K50" s="18" t="s">
        <v>502</v>
      </c>
      <c r="L50" s="15" t="s">
        <v>334</v>
      </c>
      <c r="M50" s="21" t="s">
        <v>504</v>
      </c>
      <c r="N50" s="21" t="s">
        <v>505</v>
      </c>
      <c r="O50" s="21" t="s">
        <v>506</v>
      </c>
      <c r="P50" s="21" t="s">
        <v>252</v>
      </c>
      <c r="Q50" s="20">
        <v>2</v>
      </c>
      <c r="R50" s="14" t="s">
        <v>158</v>
      </c>
      <c r="S50" s="14" t="s">
        <v>172</v>
      </c>
    </row>
    <row r="51" spans="1:19" ht="25.5" x14ac:dyDescent="0.25">
      <c r="A51" s="16" t="s">
        <v>49</v>
      </c>
      <c r="B51" s="17" t="s">
        <v>75</v>
      </c>
      <c r="C51" s="16" t="s">
        <v>81</v>
      </c>
      <c r="D51" s="17" t="s">
        <v>131</v>
      </c>
      <c r="E51" s="16" t="s">
        <v>293</v>
      </c>
      <c r="F51" s="17" t="s">
        <v>131</v>
      </c>
      <c r="G51" s="15">
        <v>42092.68</v>
      </c>
      <c r="H51" s="15">
        <v>42092.68</v>
      </c>
      <c r="I51" s="15"/>
      <c r="J51" s="15"/>
      <c r="K51" s="15"/>
      <c r="L51" s="15"/>
      <c r="M51" s="19">
        <v>43376</v>
      </c>
      <c r="N51" s="19"/>
      <c r="O51" s="19"/>
      <c r="P51" s="19"/>
      <c r="Q51" s="20"/>
      <c r="R51" s="14" t="s">
        <v>159</v>
      </c>
      <c r="S51" s="14" t="s">
        <v>254</v>
      </c>
    </row>
    <row r="52" spans="1:19" ht="25.5" x14ac:dyDescent="0.25">
      <c r="A52" s="23" t="s">
        <v>50</v>
      </c>
      <c r="B52" s="26" t="s">
        <v>77</v>
      </c>
      <c r="C52" s="23" t="s">
        <v>80</v>
      </c>
      <c r="D52" s="23"/>
      <c r="E52" s="23"/>
      <c r="F52" s="26" t="s">
        <v>133</v>
      </c>
      <c r="G52" s="27"/>
      <c r="H52" s="28">
        <v>15000</v>
      </c>
      <c r="I52" s="28"/>
      <c r="J52" s="28"/>
      <c r="K52" s="28"/>
      <c r="L52" s="28"/>
      <c r="M52" s="29"/>
      <c r="N52" s="29"/>
      <c r="O52" s="29"/>
      <c r="P52" s="29"/>
      <c r="Q52" s="30"/>
      <c r="R52" s="14" t="s">
        <v>323</v>
      </c>
      <c r="S52" s="14"/>
    </row>
    <row r="53" spans="1:19" ht="71.25" customHeight="1" x14ac:dyDescent="0.25">
      <c r="A53" s="16" t="s">
        <v>51</v>
      </c>
      <c r="B53" s="17" t="s">
        <v>75</v>
      </c>
      <c r="C53" s="16" t="s">
        <v>80</v>
      </c>
      <c r="D53" s="17" t="s">
        <v>420</v>
      </c>
      <c r="E53" s="16" t="s">
        <v>294</v>
      </c>
      <c r="F53" s="17" t="s">
        <v>134</v>
      </c>
      <c r="G53" s="15">
        <v>34900</v>
      </c>
      <c r="H53" s="15">
        <v>34900</v>
      </c>
      <c r="I53" s="15">
        <v>14935</v>
      </c>
      <c r="J53" s="15">
        <f>+I53*0.21</f>
        <v>3136.35</v>
      </c>
      <c r="K53" s="15">
        <f>+I53+J53</f>
        <v>18071.349999999999</v>
      </c>
      <c r="L53" s="15" t="s">
        <v>165</v>
      </c>
      <c r="M53" s="19">
        <v>43341</v>
      </c>
      <c r="N53" s="19">
        <v>43341</v>
      </c>
      <c r="O53" s="21" t="s">
        <v>245</v>
      </c>
      <c r="P53" s="19" t="s">
        <v>246</v>
      </c>
      <c r="Q53" s="20">
        <v>3</v>
      </c>
      <c r="R53" s="23" t="s">
        <v>158</v>
      </c>
      <c r="S53" s="14" t="s">
        <v>172</v>
      </c>
    </row>
    <row r="54" spans="1:19" ht="25.5" x14ac:dyDescent="0.25">
      <c r="A54" s="16" t="s">
        <v>52</v>
      </c>
      <c r="B54" s="17" t="s">
        <v>76</v>
      </c>
      <c r="C54" s="16" t="s">
        <v>80</v>
      </c>
      <c r="D54" s="17" t="s">
        <v>406</v>
      </c>
      <c r="E54" s="16" t="s">
        <v>295</v>
      </c>
      <c r="F54" s="17" t="s">
        <v>114</v>
      </c>
      <c r="G54" s="18">
        <v>64919.8</v>
      </c>
      <c r="H54" s="15">
        <v>64919.8</v>
      </c>
      <c r="I54" s="15">
        <v>61673.81</v>
      </c>
      <c r="J54" s="15">
        <f>+I54*0.21</f>
        <v>12951.500099999999</v>
      </c>
      <c r="K54" s="15">
        <f>+I54+J54</f>
        <v>74625.310100000002</v>
      </c>
      <c r="L54" s="15" t="s">
        <v>171</v>
      </c>
      <c r="M54" s="19">
        <v>43339</v>
      </c>
      <c r="N54" s="19">
        <v>43342</v>
      </c>
      <c r="O54" s="19" t="s">
        <v>247</v>
      </c>
      <c r="P54" s="33" t="s">
        <v>248</v>
      </c>
      <c r="Q54" s="34">
        <v>1</v>
      </c>
      <c r="R54" s="14" t="s">
        <v>158</v>
      </c>
      <c r="S54" s="14" t="s">
        <v>172</v>
      </c>
    </row>
    <row r="55" spans="1:19" ht="25.5" x14ac:dyDescent="0.25">
      <c r="A55" s="16" t="s">
        <v>482</v>
      </c>
      <c r="B55" s="17" t="s">
        <v>74</v>
      </c>
      <c r="C55" s="16" t="s">
        <v>81</v>
      </c>
      <c r="D55" s="17" t="s">
        <v>135</v>
      </c>
      <c r="E55" s="16" t="s">
        <v>296</v>
      </c>
      <c r="F55" s="17" t="s">
        <v>135</v>
      </c>
      <c r="G55" s="18">
        <v>5542519.1900000004</v>
      </c>
      <c r="H55" s="15">
        <v>5542519.1900000004</v>
      </c>
      <c r="I55" s="51">
        <v>4499971</v>
      </c>
      <c r="J55" s="15">
        <v>944993.91</v>
      </c>
      <c r="K55" s="15">
        <v>5444964.9000000004</v>
      </c>
      <c r="L55" s="15" t="s">
        <v>479</v>
      </c>
      <c r="M55" s="19">
        <v>43453</v>
      </c>
      <c r="N55" s="19">
        <v>43481</v>
      </c>
      <c r="O55" s="21" t="s">
        <v>480</v>
      </c>
      <c r="P55" s="50" t="s">
        <v>481</v>
      </c>
      <c r="Q55" s="20">
        <v>11</v>
      </c>
      <c r="R55" s="14" t="s">
        <v>158</v>
      </c>
      <c r="S55" s="14" t="s">
        <v>172</v>
      </c>
    </row>
    <row r="56" spans="1:19" ht="25.5" x14ac:dyDescent="0.25">
      <c r="A56" s="16" t="s">
        <v>53</v>
      </c>
      <c r="B56" s="17" t="s">
        <v>76</v>
      </c>
      <c r="C56" s="16" t="s">
        <v>82</v>
      </c>
      <c r="D56" s="17" t="s">
        <v>399</v>
      </c>
      <c r="E56" s="16" t="s">
        <v>297</v>
      </c>
      <c r="F56" s="17" t="s">
        <v>136</v>
      </c>
      <c r="G56" s="15">
        <v>67191.95</v>
      </c>
      <c r="H56" s="15">
        <v>67191.95</v>
      </c>
      <c r="I56" s="15">
        <v>37610</v>
      </c>
      <c r="J56" s="15">
        <f>+I56*0.21</f>
        <v>7898.0999999999995</v>
      </c>
      <c r="K56" s="15">
        <f>+I56+J56</f>
        <v>45508.1</v>
      </c>
      <c r="L56" s="15" t="s">
        <v>374</v>
      </c>
      <c r="M56" s="19">
        <v>43419</v>
      </c>
      <c r="N56" s="19">
        <v>43431</v>
      </c>
      <c r="O56" s="21" t="s">
        <v>375</v>
      </c>
      <c r="P56" s="19" t="s">
        <v>376</v>
      </c>
      <c r="Q56" s="20">
        <v>5</v>
      </c>
      <c r="R56" s="14" t="s">
        <v>158</v>
      </c>
      <c r="S56" s="14" t="s">
        <v>172</v>
      </c>
    </row>
    <row r="57" spans="1:19" x14ac:dyDescent="0.25">
      <c r="A57" s="16" t="s">
        <v>54</v>
      </c>
      <c r="B57" s="17" t="s">
        <v>74</v>
      </c>
      <c r="C57" s="16" t="s">
        <v>82</v>
      </c>
      <c r="D57" s="17" t="s">
        <v>421</v>
      </c>
      <c r="E57" s="16" t="s">
        <v>298</v>
      </c>
      <c r="F57" s="17" t="s">
        <v>137</v>
      </c>
      <c r="G57" s="18">
        <v>337621.44</v>
      </c>
      <c r="H57" s="15">
        <v>112540.48</v>
      </c>
      <c r="I57" s="15">
        <v>48538.22</v>
      </c>
      <c r="J57" s="15">
        <v>10193.02</v>
      </c>
      <c r="K57" s="15">
        <v>58731.24</v>
      </c>
      <c r="L57" s="15" t="s">
        <v>334</v>
      </c>
      <c r="M57" s="19">
        <v>43454</v>
      </c>
      <c r="N57" s="19">
        <v>43481</v>
      </c>
      <c r="O57" s="19" t="s">
        <v>477</v>
      </c>
      <c r="P57" s="49" t="s">
        <v>478</v>
      </c>
      <c r="Q57" s="20">
        <v>2</v>
      </c>
      <c r="R57" s="14" t="s">
        <v>158</v>
      </c>
      <c r="S57" s="14" t="s">
        <v>172</v>
      </c>
    </row>
    <row r="58" spans="1:19" ht="25.5" x14ac:dyDescent="0.25">
      <c r="A58" s="16" t="s">
        <v>55</v>
      </c>
      <c r="B58" s="17" t="s">
        <v>76</v>
      </c>
      <c r="C58" s="16" t="s">
        <v>80</v>
      </c>
      <c r="D58" s="17" t="s">
        <v>422</v>
      </c>
      <c r="E58" s="16" t="s">
        <v>299</v>
      </c>
      <c r="F58" s="17" t="s">
        <v>138</v>
      </c>
      <c r="G58" s="18">
        <v>90978.84</v>
      </c>
      <c r="H58" s="15">
        <v>19103.8</v>
      </c>
      <c r="I58" s="15">
        <v>15100</v>
      </c>
      <c r="J58" s="15">
        <f t="shared" ref="J58:J66" si="6">+I58*0.21</f>
        <v>3171</v>
      </c>
      <c r="K58" s="15">
        <f>+I58+J58</f>
        <v>18271</v>
      </c>
      <c r="L58" s="15" t="s">
        <v>334</v>
      </c>
      <c r="M58" s="19">
        <v>43398</v>
      </c>
      <c r="N58" s="19">
        <v>43404</v>
      </c>
      <c r="O58" s="21" t="s">
        <v>332</v>
      </c>
      <c r="P58" s="19" t="s">
        <v>333</v>
      </c>
      <c r="Q58" s="20">
        <v>1</v>
      </c>
      <c r="R58" s="14" t="s">
        <v>158</v>
      </c>
      <c r="S58" s="14" t="s">
        <v>172</v>
      </c>
    </row>
    <row r="59" spans="1:19" ht="25.5" x14ac:dyDescent="0.25">
      <c r="A59" s="16" t="s">
        <v>56</v>
      </c>
      <c r="B59" s="17" t="s">
        <v>76</v>
      </c>
      <c r="C59" s="16" t="s">
        <v>80</v>
      </c>
      <c r="D59" s="17" t="s">
        <v>423</v>
      </c>
      <c r="E59" s="16" t="s">
        <v>300</v>
      </c>
      <c r="F59" s="17" t="s">
        <v>139</v>
      </c>
      <c r="G59" s="18">
        <v>80000</v>
      </c>
      <c r="H59" s="15">
        <v>40000</v>
      </c>
      <c r="I59" s="15">
        <v>29472.400000000001</v>
      </c>
      <c r="J59" s="15">
        <f t="shared" si="6"/>
        <v>6189.2039999999997</v>
      </c>
      <c r="K59" s="15">
        <f>+I59+J59</f>
        <v>35661.603999999999</v>
      </c>
      <c r="L59" s="15" t="s">
        <v>164</v>
      </c>
      <c r="M59" s="19">
        <v>43354</v>
      </c>
      <c r="N59" s="19">
        <v>43361</v>
      </c>
      <c r="O59" s="21" t="s">
        <v>249</v>
      </c>
      <c r="P59" s="19" t="s">
        <v>250</v>
      </c>
      <c r="Q59" s="20">
        <v>4</v>
      </c>
      <c r="R59" s="23" t="s">
        <v>158</v>
      </c>
      <c r="S59" s="14" t="s">
        <v>172</v>
      </c>
    </row>
    <row r="60" spans="1:19" ht="25.5" x14ac:dyDescent="0.25">
      <c r="A60" s="16" t="s">
        <v>57</v>
      </c>
      <c r="B60" s="17" t="s">
        <v>75</v>
      </c>
      <c r="C60" s="16" t="s">
        <v>80</v>
      </c>
      <c r="D60" s="17" t="s">
        <v>424</v>
      </c>
      <c r="E60" s="16" t="s">
        <v>280</v>
      </c>
      <c r="F60" s="17" t="s">
        <v>110</v>
      </c>
      <c r="G60" s="15">
        <v>34894.800000000003</v>
      </c>
      <c r="H60" s="15">
        <v>34894.800000000003</v>
      </c>
      <c r="I60" s="15">
        <v>32647.98</v>
      </c>
      <c r="J60" s="15">
        <f t="shared" si="6"/>
        <v>6856.0757999999996</v>
      </c>
      <c r="K60" s="15">
        <f>+I60+J60</f>
        <v>39504.055800000002</v>
      </c>
      <c r="L60" s="15" t="s">
        <v>168</v>
      </c>
      <c r="M60" s="19">
        <v>43339</v>
      </c>
      <c r="N60" s="19">
        <v>43339</v>
      </c>
      <c r="O60" s="21" t="s">
        <v>251</v>
      </c>
      <c r="P60" s="19" t="s">
        <v>252</v>
      </c>
      <c r="Q60" s="20">
        <v>1</v>
      </c>
      <c r="R60" s="23" t="s">
        <v>158</v>
      </c>
      <c r="S60" s="14" t="s">
        <v>172</v>
      </c>
    </row>
    <row r="61" spans="1:19" ht="25.5" x14ac:dyDescent="0.25">
      <c r="A61" s="16" t="s">
        <v>58</v>
      </c>
      <c r="B61" s="17" t="s">
        <v>76</v>
      </c>
      <c r="C61" s="16" t="s">
        <v>80</v>
      </c>
      <c r="D61" s="17" t="s">
        <v>425</v>
      </c>
      <c r="E61" s="16" t="s">
        <v>301</v>
      </c>
      <c r="F61" s="17" t="s">
        <v>140</v>
      </c>
      <c r="G61" s="18">
        <v>30538.59</v>
      </c>
      <c r="H61" s="15">
        <v>30538.59</v>
      </c>
      <c r="I61" s="15">
        <v>28000</v>
      </c>
      <c r="J61" s="15">
        <f t="shared" si="6"/>
        <v>5880</v>
      </c>
      <c r="K61" s="15">
        <f>+I61+J61</f>
        <v>33880</v>
      </c>
      <c r="L61" s="15" t="s">
        <v>334</v>
      </c>
      <c r="M61" s="19">
        <v>43444</v>
      </c>
      <c r="N61" s="19">
        <v>43447</v>
      </c>
      <c r="O61" s="21" t="s">
        <v>455</v>
      </c>
      <c r="P61" s="19" t="s">
        <v>456</v>
      </c>
      <c r="Q61" s="20">
        <v>2</v>
      </c>
      <c r="R61" s="14" t="s">
        <v>158</v>
      </c>
      <c r="S61" s="14" t="s">
        <v>172</v>
      </c>
    </row>
    <row r="62" spans="1:19" x14ac:dyDescent="0.25">
      <c r="A62" s="16" t="s">
        <v>59</v>
      </c>
      <c r="B62" s="17" t="s">
        <v>74</v>
      </c>
      <c r="C62" s="16" t="s">
        <v>80</v>
      </c>
      <c r="D62" s="17" t="s">
        <v>141</v>
      </c>
      <c r="E62" s="16" t="s">
        <v>302</v>
      </c>
      <c r="F62" s="17" t="s">
        <v>141</v>
      </c>
      <c r="G62" s="18">
        <v>433256.79</v>
      </c>
      <c r="H62" s="15">
        <v>144418.93</v>
      </c>
      <c r="I62" s="15">
        <v>112791.51</v>
      </c>
      <c r="J62" s="15">
        <f t="shared" si="6"/>
        <v>23686.217099999998</v>
      </c>
      <c r="K62" s="15">
        <f>+I62+J62</f>
        <v>136477.72709999999</v>
      </c>
      <c r="L62" s="15" t="s">
        <v>334</v>
      </c>
      <c r="M62" s="19">
        <v>43444</v>
      </c>
      <c r="N62" s="19">
        <v>43473</v>
      </c>
      <c r="O62" s="19" t="s">
        <v>470</v>
      </c>
      <c r="P62" s="19" t="s">
        <v>471</v>
      </c>
      <c r="Q62" s="20">
        <v>3</v>
      </c>
      <c r="R62" s="14" t="s">
        <v>158</v>
      </c>
      <c r="S62" s="14" t="s">
        <v>172</v>
      </c>
    </row>
    <row r="63" spans="1:19" ht="25.5" x14ac:dyDescent="0.25">
      <c r="A63" s="16" t="s">
        <v>426</v>
      </c>
      <c r="B63" s="17" t="s">
        <v>76</v>
      </c>
      <c r="C63" s="16" t="s">
        <v>80</v>
      </c>
      <c r="D63" s="17" t="s">
        <v>427</v>
      </c>
      <c r="E63" s="16" t="s">
        <v>295</v>
      </c>
      <c r="F63" s="17" t="s">
        <v>142</v>
      </c>
      <c r="G63" s="18">
        <v>51011.8</v>
      </c>
      <c r="H63" s="15">
        <v>51011.8</v>
      </c>
      <c r="I63" s="15">
        <v>50000</v>
      </c>
      <c r="J63" s="15">
        <f t="shared" si="6"/>
        <v>10500</v>
      </c>
      <c r="K63" s="15">
        <f>+J63+I63</f>
        <v>60500</v>
      </c>
      <c r="L63" s="15" t="s">
        <v>164</v>
      </c>
      <c r="M63" s="19">
        <v>43432</v>
      </c>
      <c r="N63" s="19">
        <v>43441</v>
      </c>
      <c r="O63" s="19" t="s">
        <v>450</v>
      </c>
      <c r="P63" s="19" t="s">
        <v>451</v>
      </c>
      <c r="Q63" s="20">
        <v>1</v>
      </c>
      <c r="R63" s="14" t="s">
        <v>158</v>
      </c>
      <c r="S63" s="14" t="s">
        <v>173</v>
      </c>
    </row>
    <row r="64" spans="1:19" ht="38.25" x14ac:dyDescent="0.25">
      <c r="A64" s="16" t="s">
        <v>60</v>
      </c>
      <c r="B64" s="17" t="s">
        <v>75</v>
      </c>
      <c r="C64" s="16" t="s">
        <v>81</v>
      </c>
      <c r="D64" s="17" t="s">
        <v>143</v>
      </c>
      <c r="E64" s="16" t="s">
        <v>303</v>
      </c>
      <c r="F64" s="17" t="s">
        <v>143</v>
      </c>
      <c r="G64" s="15">
        <v>79800</v>
      </c>
      <c r="H64" s="15">
        <v>79800</v>
      </c>
      <c r="I64" s="15">
        <v>38400</v>
      </c>
      <c r="J64" s="15">
        <f t="shared" si="6"/>
        <v>8064</v>
      </c>
      <c r="K64" s="15">
        <v>46464</v>
      </c>
      <c r="L64" s="15" t="s">
        <v>334</v>
      </c>
      <c r="M64" s="19">
        <v>43392</v>
      </c>
      <c r="N64" s="19">
        <v>43392</v>
      </c>
      <c r="O64" s="21" t="s">
        <v>351</v>
      </c>
      <c r="P64" s="19" t="s">
        <v>352</v>
      </c>
      <c r="Q64" s="20">
        <v>4</v>
      </c>
      <c r="R64" s="14" t="s">
        <v>158</v>
      </c>
      <c r="S64" s="14" t="s">
        <v>172</v>
      </c>
    </row>
    <row r="65" spans="1:19" ht="25.5" x14ac:dyDescent="0.25">
      <c r="A65" s="16" t="s">
        <v>61</v>
      </c>
      <c r="B65" s="17" t="s">
        <v>76</v>
      </c>
      <c r="C65" s="16" t="s">
        <v>81</v>
      </c>
      <c r="D65" s="17" t="s">
        <v>144</v>
      </c>
      <c r="E65" s="16" t="s">
        <v>304</v>
      </c>
      <c r="F65" s="17" t="s">
        <v>144</v>
      </c>
      <c r="G65" s="15">
        <v>77964.710000000006</v>
      </c>
      <c r="H65" s="15">
        <v>77964.710000000006</v>
      </c>
      <c r="I65" s="15">
        <v>61102.12</v>
      </c>
      <c r="J65" s="15">
        <f t="shared" si="6"/>
        <v>12831.4452</v>
      </c>
      <c r="K65" s="15">
        <f>+I65+J65</f>
        <v>73933.565199999997</v>
      </c>
      <c r="L65" s="15" t="s">
        <v>396</v>
      </c>
      <c r="M65" s="19">
        <v>43418</v>
      </c>
      <c r="N65" s="19">
        <v>43420</v>
      </c>
      <c r="O65" s="21" t="s">
        <v>397</v>
      </c>
      <c r="P65" s="20" t="s">
        <v>398</v>
      </c>
      <c r="Q65" s="20">
        <v>1</v>
      </c>
      <c r="R65" s="14" t="s">
        <v>158</v>
      </c>
      <c r="S65" s="14" t="s">
        <v>172</v>
      </c>
    </row>
    <row r="66" spans="1:19" ht="38.25" x14ac:dyDescent="0.25">
      <c r="A66" s="16" t="s">
        <v>160</v>
      </c>
      <c r="B66" s="17" t="s">
        <v>75</v>
      </c>
      <c r="C66" s="16" t="s">
        <v>81</v>
      </c>
      <c r="D66" s="17" t="s">
        <v>428</v>
      </c>
      <c r="E66" s="16" t="s">
        <v>305</v>
      </c>
      <c r="F66" s="17" t="s">
        <v>145</v>
      </c>
      <c r="G66" s="15">
        <v>48742.400000000001</v>
      </c>
      <c r="H66" s="15">
        <v>48742.400000000001</v>
      </c>
      <c r="I66" s="15">
        <v>45432.79</v>
      </c>
      <c r="J66" s="15">
        <f t="shared" si="6"/>
        <v>9540.8858999999993</v>
      </c>
      <c r="K66" s="15">
        <f>+I66+J66</f>
        <v>54973.675900000002</v>
      </c>
      <c r="L66" s="15" t="s">
        <v>488</v>
      </c>
      <c r="M66" s="19">
        <v>43395</v>
      </c>
      <c r="N66" s="19">
        <v>43395</v>
      </c>
      <c r="O66" s="21" t="s">
        <v>489</v>
      </c>
      <c r="P66" s="49" t="s">
        <v>490</v>
      </c>
      <c r="Q66" s="20">
        <v>3</v>
      </c>
      <c r="R66" s="14" t="s">
        <v>158</v>
      </c>
      <c r="S66" s="14" t="s">
        <v>172</v>
      </c>
    </row>
    <row r="67" spans="1:19" ht="51" x14ac:dyDescent="0.25">
      <c r="A67" s="16" t="s">
        <v>62</v>
      </c>
      <c r="B67" s="17" t="s">
        <v>74</v>
      </c>
      <c r="C67" s="16" t="s">
        <v>80</v>
      </c>
      <c r="D67" s="17" t="s">
        <v>429</v>
      </c>
      <c r="E67" s="16" t="s">
        <v>274</v>
      </c>
      <c r="F67" s="17" t="s">
        <v>146</v>
      </c>
      <c r="G67" s="18">
        <v>95040</v>
      </c>
      <c r="H67" s="15">
        <v>95040</v>
      </c>
      <c r="I67" s="15"/>
      <c r="J67" s="15"/>
      <c r="K67" s="15"/>
      <c r="L67" s="15"/>
      <c r="M67" s="19">
        <v>43381</v>
      </c>
      <c r="N67" s="19"/>
      <c r="O67" s="19"/>
      <c r="P67" s="19"/>
      <c r="Q67" s="20"/>
      <c r="R67" s="14" t="s">
        <v>159</v>
      </c>
      <c r="S67" s="14" t="s">
        <v>254</v>
      </c>
    </row>
    <row r="68" spans="1:19" ht="38.25" x14ac:dyDescent="0.25">
      <c r="A68" s="16" t="s">
        <v>63</v>
      </c>
      <c r="B68" s="17" t="s">
        <v>76</v>
      </c>
      <c r="C68" s="16" t="s">
        <v>80</v>
      </c>
      <c r="D68" s="17" t="s">
        <v>147</v>
      </c>
      <c r="E68" s="16" t="s">
        <v>306</v>
      </c>
      <c r="F68" s="17" t="s">
        <v>147</v>
      </c>
      <c r="G68" s="18">
        <v>99500</v>
      </c>
      <c r="H68" s="15">
        <v>99500</v>
      </c>
      <c r="I68" s="15">
        <v>98832.51</v>
      </c>
      <c r="J68" s="15">
        <v>20754.82</v>
      </c>
      <c r="K68" s="15">
        <v>119587.33</v>
      </c>
      <c r="L68" s="15" t="s">
        <v>164</v>
      </c>
      <c r="M68" s="19">
        <v>43418</v>
      </c>
      <c r="N68" s="19">
        <v>43426</v>
      </c>
      <c r="O68" s="19" t="s">
        <v>358</v>
      </c>
      <c r="P68" s="19" t="s">
        <v>359</v>
      </c>
      <c r="Q68" s="20">
        <v>1</v>
      </c>
      <c r="R68" s="14" t="s">
        <v>158</v>
      </c>
      <c r="S68" s="14" t="s">
        <v>172</v>
      </c>
    </row>
    <row r="69" spans="1:19" ht="45.75" customHeight="1" x14ac:dyDescent="0.25">
      <c r="A69" s="16" t="s">
        <v>64</v>
      </c>
      <c r="B69" s="17" t="s">
        <v>75</v>
      </c>
      <c r="C69" s="16" t="s">
        <v>80</v>
      </c>
      <c r="D69" s="17" t="s">
        <v>430</v>
      </c>
      <c r="E69" s="16" t="s">
        <v>307</v>
      </c>
      <c r="F69" s="17" t="s">
        <v>148</v>
      </c>
      <c r="G69" s="15">
        <v>7000</v>
      </c>
      <c r="H69" s="15">
        <v>7000</v>
      </c>
      <c r="I69" s="15">
        <v>3945.35</v>
      </c>
      <c r="J69" s="15">
        <f>+I69*0.21</f>
        <v>828.5234999999999</v>
      </c>
      <c r="K69" s="15">
        <f>+I69+J69</f>
        <v>4773.8734999999997</v>
      </c>
      <c r="L69" s="15" t="s">
        <v>164</v>
      </c>
      <c r="M69" s="19">
        <v>43391</v>
      </c>
      <c r="N69" s="19">
        <v>43391</v>
      </c>
      <c r="O69" s="21" t="s">
        <v>194</v>
      </c>
      <c r="P69" s="19" t="s">
        <v>195</v>
      </c>
      <c r="Q69" s="20">
        <v>2</v>
      </c>
      <c r="R69" s="13" t="s">
        <v>158</v>
      </c>
      <c r="S69" s="13" t="s">
        <v>507</v>
      </c>
    </row>
    <row r="70" spans="1:19" ht="38.25" x14ac:dyDescent="0.25">
      <c r="A70" s="16" t="s">
        <v>65</v>
      </c>
      <c r="B70" s="17" t="s">
        <v>74</v>
      </c>
      <c r="C70" s="16" t="s">
        <v>82</v>
      </c>
      <c r="D70" s="17" t="s">
        <v>149</v>
      </c>
      <c r="E70" s="16" t="s">
        <v>308</v>
      </c>
      <c r="F70" s="17" t="s">
        <v>149</v>
      </c>
      <c r="G70" s="18">
        <v>173250</v>
      </c>
      <c r="H70" s="15">
        <v>86625</v>
      </c>
      <c r="I70" s="15">
        <v>86625</v>
      </c>
      <c r="J70" s="15">
        <f>+I70*0.21</f>
        <v>18191.25</v>
      </c>
      <c r="K70" s="15">
        <f>+I70+J70</f>
        <v>104816.25</v>
      </c>
      <c r="L70" s="15" t="s">
        <v>166</v>
      </c>
      <c r="M70" s="19">
        <v>43426</v>
      </c>
      <c r="N70" s="19">
        <v>43451</v>
      </c>
      <c r="O70" s="21" t="s">
        <v>452</v>
      </c>
      <c r="P70" s="19" t="s">
        <v>453</v>
      </c>
      <c r="Q70" s="20">
        <v>3</v>
      </c>
      <c r="R70" s="14" t="s">
        <v>158</v>
      </c>
      <c r="S70" s="14" t="s">
        <v>172</v>
      </c>
    </row>
    <row r="71" spans="1:19" ht="38.25" x14ac:dyDescent="0.25">
      <c r="A71" s="16" t="s">
        <v>66</v>
      </c>
      <c r="B71" s="17" t="s">
        <v>75</v>
      </c>
      <c r="C71" s="16" t="s">
        <v>81</v>
      </c>
      <c r="D71" s="17" t="s">
        <v>431</v>
      </c>
      <c r="E71" s="16" t="s">
        <v>275</v>
      </c>
      <c r="F71" s="17" t="s">
        <v>150</v>
      </c>
      <c r="G71" s="18">
        <v>52526.55</v>
      </c>
      <c r="H71" s="15">
        <v>52526.55</v>
      </c>
      <c r="I71" s="15">
        <v>49900.22</v>
      </c>
      <c r="J71" s="15">
        <f>I71*21%</f>
        <v>10479.046200000001</v>
      </c>
      <c r="K71" s="15">
        <f>I71+J71</f>
        <v>60379.266199999998</v>
      </c>
      <c r="L71" s="15" t="s">
        <v>326</v>
      </c>
      <c r="M71" s="19">
        <v>43396</v>
      </c>
      <c r="N71" s="19">
        <v>43396</v>
      </c>
      <c r="O71" s="19" t="s">
        <v>327</v>
      </c>
      <c r="P71" s="19" t="s">
        <v>328</v>
      </c>
      <c r="Q71" s="20">
        <v>1</v>
      </c>
      <c r="R71" s="13" t="s">
        <v>158</v>
      </c>
      <c r="S71" s="14" t="s">
        <v>172</v>
      </c>
    </row>
    <row r="72" spans="1:19" ht="48" customHeight="1" x14ac:dyDescent="0.25">
      <c r="A72" s="16" t="s">
        <v>395</v>
      </c>
      <c r="B72" s="17" t="s">
        <v>76</v>
      </c>
      <c r="C72" s="16" t="s">
        <v>81</v>
      </c>
      <c r="D72" s="35" t="s">
        <v>151</v>
      </c>
      <c r="E72" s="16" t="s">
        <v>309</v>
      </c>
      <c r="F72" s="17" t="s">
        <v>151</v>
      </c>
      <c r="G72" s="15">
        <v>154897.01</v>
      </c>
      <c r="H72" s="15">
        <v>154897.01</v>
      </c>
      <c r="I72" s="15">
        <v>106300</v>
      </c>
      <c r="J72" s="15">
        <f>+I72*0.21</f>
        <v>22323</v>
      </c>
      <c r="K72" s="15">
        <f>+I72+J72</f>
        <v>128623</v>
      </c>
      <c r="L72" s="15" t="s">
        <v>167</v>
      </c>
      <c r="M72" s="19">
        <v>43420</v>
      </c>
      <c r="N72" s="19">
        <v>43430</v>
      </c>
      <c r="O72" s="21" t="s">
        <v>377</v>
      </c>
      <c r="P72" s="19" t="s">
        <v>378</v>
      </c>
      <c r="Q72" s="20">
        <v>3</v>
      </c>
      <c r="R72" s="14" t="s">
        <v>158</v>
      </c>
      <c r="S72" s="14" t="s">
        <v>173</v>
      </c>
    </row>
    <row r="73" spans="1:19" ht="38.25" x14ac:dyDescent="0.25">
      <c r="A73" s="16" t="s">
        <v>67</v>
      </c>
      <c r="B73" s="17" t="s">
        <v>75</v>
      </c>
      <c r="C73" s="16" t="s">
        <v>82</v>
      </c>
      <c r="D73" s="32" t="s">
        <v>152</v>
      </c>
      <c r="E73" s="17" t="s">
        <v>310</v>
      </c>
      <c r="F73" s="17" t="s">
        <v>152</v>
      </c>
      <c r="G73" s="18">
        <v>10667.99</v>
      </c>
      <c r="H73" s="15">
        <v>10667.99</v>
      </c>
      <c r="I73" s="15"/>
      <c r="J73" s="15"/>
      <c r="K73" s="15"/>
      <c r="L73" s="15"/>
      <c r="M73" s="19">
        <v>43444</v>
      </c>
      <c r="N73" s="19"/>
      <c r="O73" s="19"/>
      <c r="P73" s="19"/>
      <c r="Q73" s="20"/>
      <c r="R73" s="14" t="s">
        <v>159</v>
      </c>
      <c r="S73" s="14" t="s">
        <v>254</v>
      </c>
    </row>
    <row r="74" spans="1:19" ht="25.5" x14ac:dyDescent="0.25">
      <c r="A74" s="16" t="s">
        <v>68</v>
      </c>
      <c r="B74" s="17" t="s">
        <v>75</v>
      </c>
      <c r="C74" s="16" t="s">
        <v>80</v>
      </c>
      <c r="D74" s="17" t="s">
        <v>432</v>
      </c>
      <c r="E74" s="17" t="s">
        <v>433</v>
      </c>
      <c r="F74" s="17" t="s">
        <v>153</v>
      </c>
      <c r="G74" s="18">
        <v>9000</v>
      </c>
      <c r="H74" s="15">
        <v>9000</v>
      </c>
      <c r="I74" s="15">
        <v>5995.96</v>
      </c>
      <c r="J74" s="15">
        <f t="shared" ref="J74:J81" si="7">I74*21%</f>
        <v>1259.1515999999999</v>
      </c>
      <c r="K74" s="15">
        <f>I74+J74</f>
        <v>7255.1116000000002</v>
      </c>
      <c r="L74" s="15" t="s">
        <v>331</v>
      </c>
      <c r="M74" s="19">
        <v>43392</v>
      </c>
      <c r="N74" s="19">
        <v>43392</v>
      </c>
      <c r="O74" s="19" t="s">
        <v>324</v>
      </c>
      <c r="P74" s="19" t="s">
        <v>325</v>
      </c>
      <c r="Q74" s="20">
        <v>4</v>
      </c>
      <c r="R74" s="14" t="s">
        <v>158</v>
      </c>
      <c r="S74" s="14" t="s">
        <v>172</v>
      </c>
    </row>
    <row r="75" spans="1:19" ht="25.5" x14ac:dyDescent="0.25">
      <c r="A75" s="16" t="s">
        <v>69</v>
      </c>
      <c r="B75" s="17" t="s">
        <v>75</v>
      </c>
      <c r="C75" s="16" t="s">
        <v>80</v>
      </c>
      <c r="D75" s="17" t="s">
        <v>410</v>
      </c>
      <c r="E75" s="16">
        <v>48000000</v>
      </c>
      <c r="F75" s="17" t="s">
        <v>120</v>
      </c>
      <c r="G75" s="15">
        <v>34358.879999999997</v>
      </c>
      <c r="H75" s="15">
        <v>34358.879999999997</v>
      </c>
      <c r="I75" s="15">
        <v>34358</v>
      </c>
      <c r="J75" s="15">
        <f t="shared" si="7"/>
        <v>7215.1799999999994</v>
      </c>
      <c r="K75" s="15">
        <f>I75+J75</f>
        <v>41573.18</v>
      </c>
      <c r="L75" s="15" t="s">
        <v>329</v>
      </c>
      <c r="M75" s="19">
        <v>43396</v>
      </c>
      <c r="N75" s="19">
        <v>43396</v>
      </c>
      <c r="O75" s="21" t="s">
        <v>222</v>
      </c>
      <c r="P75" s="19" t="s">
        <v>223</v>
      </c>
      <c r="Q75" s="20">
        <v>1</v>
      </c>
      <c r="R75" s="13" t="s">
        <v>158</v>
      </c>
      <c r="S75" s="14" t="s">
        <v>172</v>
      </c>
    </row>
    <row r="76" spans="1:19" ht="38.25" x14ac:dyDescent="0.25">
      <c r="A76" s="16" t="s">
        <v>70</v>
      </c>
      <c r="B76" s="17" t="s">
        <v>75</v>
      </c>
      <c r="C76" s="16" t="s">
        <v>81</v>
      </c>
      <c r="D76" s="17" t="s">
        <v>434</v>
      </c>
      <c r="E76" s="16" t="s">
        <v>311</v>
      </c>
      <c r="F76" s="17" t="s">
        <v>154</v>
      </c>
      <c r="G76" s="18">
        <v>42870.27</v>
      </c>
      <c r="H76" s="15">
        <v>42870.27</v>
      </c>
      <c r="I76" s="15">
        <v>40726.76</v>
      </c>
      <c r="J76" s="15">
        <f t="shared" si="7"/>
        <v>8552.6196</v>
      </c>
      <c r="K76" s="15">
        <f>+I76+J76</f>
        <v>49279.3796</v>
      </c>
      <c r="L76" s="15" t="s">
        <v>326</v>
      </c>
      <c r="M76" s="19">
        <v>43395</v>
      </c>
      <c r="N76" s="19">
        <v>43395</v>
      </c>
      <c r="O76" s="19" t="s">
        <v>327</v>
      </c>
      <c r="P76" s="19" t="s">
        <v>328</v>
      </c>
      <c r="Q76" s="20">
        <v>1</v>
      </c>
      <c r="R76" s="14" t="s">
        <v>158</v>
      </c>
      <c r="S76" s="14" t="s">
        <v>172</v>
      </c>
    </row>
    <row r="77" spans="1:19" ht="38.25" x14ac:dyDescent="0.25">
      <c r="A77" s="16" t="s">
        <v>71</v>
      </c>
      <c r="B77" s="17" t="s">
        <v>76</v>
      </c>
      <c r="C77" s="16" t="s">
        <v>82</v>
      </c>
      <c r="D77" s="17" t="s">
        <v>435</v>
      </c>
      <c r="E77" s="16" t="s">
        <v>312</v>
      </c>
      <c r="F77" s="17" t="s">
        <v>155</v>
      </c>
      <c r="G77" s="15">
        <v>45468.98</v>
      </c>
      <c r="H77" s="15">
        <v>45468.98</v>
      </c>
      <c r="I77" s="15">
        <v>45428.959999999999</v>
      </c>
      <c r="J77" s="15">
        <f t="shared" si="7"/>
        <v>9540.0815999999995</v>
      </c>
      <c r="K77" s="15">
        <v>54969.04</v>
      </c>
      <c r="L77" s="15" t="s">
        <v>348</v>
      </c>
      <c r="M77" s="19">
        <v>43412</v>
      </c>
      <c r="N77" s="19">
        <v>43416</v>
      </c>
      <c r="O77" s="21" t="s">
        <v>349</v>
      </c>
      <c r="P77" s="19" t="s">
        <v>350</v>
      </c>
      <c r="Q77" s="20">
        <v>1</v>
      </c>
      <c r="R77" s="14" t="s">
        <v>158</v>
      </c>
      <c r="S77" s="14" t="s">
        <v>172</v>
      </c>
    </row>
    <row r="78" spans="1:19" ht="25.5" x14ac:dyDescent="0.25">
      <c r="A78" s="16" t="s">
        <v>72</v>
      </c>
      <c r="B78" s="17" t="s">
        <v>75</v>
      </c>
      <c r="C78" s="16" t="s">
        <v>80</v>
      </c>
      <c r="D78" s="17" t="s">
        <v>436</v>
      </c>
      <c r="E78" s="16" t="s">
        <v>313</v>
      </c>
      <c r="F78" s="17" t="s">
        <v>156</v>
      </c>
      <c r="G78" s="15">
        <v>26256.54</v>
      </c>
      <c r="H78" s="15">
        <v>13128.27</v>
      </c>
      <c r="I78" s="15">
        <v>8890</v>
      </c>
      <c r="J78" s="15">
        <f t="shared" si="7"/>
        <v>1866.8999999999999</v>
      </c>
      <c r="K78" s="15">
        <f>+I78+J78</f>
        <v>10756.9</v>
      </c>
      <c r="L78" s="15" t="s">
        <v>462</v>
      </c>
      <c r="M78" s="19">
        <v>43395</v>
      </c>
      <c r="N78" s="19">
        <v>43395</v>
      </c>
      <c r="O78" s="21" t="s">
        <v>463</v>
      </c>
      <c r="P78" s="19" t="s">
        <v>464</v>
      </c>
      <c r="Q78" s="20">
        <v>4</v>
      </c>
      <c r="R78" s="14" t="s">
        <v>158</v>
      </c>
      <c r="S78" s="14" t="s">
        <v>172</v>
      </c>
    </row>
    <row r="79" spans="1:19" ht="38.25" x14ac:dyDescent="0.25">
      <c r="A79" s="16" t="s">
        <v>73</v>
      </c>
      <c r="B79" s="17" t="s">
        <v>75</v>
      </c>
      <c r="C79" s="16" t="s">
        <v>81</v>
      </c>
      <c r="D79" s="48" t="s">
        <v>461</v>
      </c>
      <c r="E79" s="16" t="s">
        <v>314</v>
      </c>
      <c r="F79" s="17" t="s">
        <v>157</v>
      </c>
      <c r="G79" s="18">
        <v>69830.539999999994</v>
      </c>
      <c r="H79" s="15">
        <v>69830.539999999994</v>
      </c>
      <c r="I79" s="15">
        <v>55491.13</v>
      </c>
      <c r="J79" s="15">
        <f t="shared" si="7"/>
        <v>11653.137299999999</v>
      </c>
      <c r="K79" s="15">
        <v>67144.27</v>
      </c>
      <c r="L79" s="15" t="s">
        <v>326</v>
      </c>
      <c r="M79" s="19">
        <v>43420</v>
      </c>
      <c r="N79" s="19">
        <v>43420</v>
      </c>
      <c r="O79" s="21" t="s">
        <v>393</v>
      </c>
      <c r="P79" s="19" t="s">
        <v>394</v>
      </c>
      <c r="Q79" s="20">
        <v>5</v>
      </c>
      <c r="R79" s="14" t="s">
        <v>158</v>
      </c>
      <c r="S79" s="14" t="s">
        <v>172</v>
      </c>
    </row>
    <row r="80" spans="1:19" ht="25.5" x14ac:dyDescent="0.25">
      <c r="A80" s="36" t="s">
        <v>176</v>
      </c>
      <c r="B80" s="37" t="s">
        <v>76</v>
      </c>
      <c r="C80" s="36" t="s">
        <v>82</v>
      </c>
      <c r="D80" s="37" t="s">
        <v>437</v>
      </c>
      <c r="E80" s="37" t="s">
        <v>315</v>
      </c>
      <c r="F80" s="6" t="s">
        <v>177</v>
      </c>
      <c r="G80" s="38">
        <v>12761</v>
      </c>
      <c r="H80" s="39">
        <v>12761</v>
      </c>
      <c r="I80" s="39">
        <v>8050</v>
      </c>
      <c r="J80" s="15">
        <f t="shared" si="7"/>
        <v>1690.5</v>
      </c>
      <c r="K80" s="15">
        <f>+I80+J80</f>
        <v>9740.5</v>
      </c>
      <c r="L80" s="6" t="s">
        <v>460</v>
      </c>
      <c r="M80" s="40">
        <v>43448</v>
      </c>
      <c r="N80" s="40">
        <v>43453</v>
      </c>
      <c r="O80" s="42" t="s">
        <v>375</v>
      </c>
      <c r="P80" s="40" t="s">
        <v>376</v>
      </c>
      <c r="Q80" s="41">
        <v>6</v>
      </c>
      <c r="R80" s="14" t="s">
        <v>158</v>
      </c>
      <c r="S80" s="14" t="s">
        <v>172</v>
      </c>
    </row>
    <row r="81" spans="1:19" ht="38.25" x14ac:dyDescent="0.25">
      <c r="A81" s="36" t="s">
        <v>178</v>
      </c>
      <c r="B81" s="37" t="s">
        <v>76</v>
      </c>
      <c r="C81" s="36" t="s">
        <v>81</v>
      </c>
      <c r="D81" s="37" t="s">
        <v>438</v>
      </c>
      <c r="E81" s="36" t="s">
        <v>316</v>
      </c>
      <c r="F81" s="6" t="s">
        <v>179</v>
      </c>
      <c r="G81" s="38">
        <v>359364.62</v>
      </c>
      <c r="H81" s="39">
        <v>359364.62</v>
      </c>
      <c r="I81" s="39">
        <v>225149.74</v>
      </c>
      <c r="J81" s="15">
        <f t="shared" si="7"/>
        <v>47281.445399999997</v>
      </c>
      <c r="K81" s="15">
        <f>+I81+J81</f>
        <v>272431.18539999996</v>
      </c>
      <c r="L81" s="24" t="s">
        <v>170</v>
      </c>
      <c r="M81" s="40">
        <v>43454</v>
      </c>
      <c r="N81" s="40">
        <v>43468</v>
      </c>
      <c r="O81" s="42" t="s">
        <v>468</v>
      </c>
      <c r="P81" s="40" t="s">
        <v>469</v>
      </c>
      <c r="Q81" s="41">
        <v>6</v>
      </c>
      <c r="R81" s="14" t="s">
        <v>158</v>
      </c>
      <c r="S81" s="14" t="s">
        <v>172</v>
      </c>
    </row>
    <row r="82" spans="1:19" ht="38.25" x14ac:dyDescent="0.25">
      <c r="A82" s="36" t="s">
        <v>180</v>
      </c>
      <c r="B82" s="37" t="s">
        <v>76</v>
      </c>
      <c r="C82" s="36" t="s">
        <v>80</v>
      </c>
      <c r="D82" s="37" t="s">
        <v>439</v>
      </c>
      <c r="E82" s="36" t="s">
        <v>292</v>
      </c>
      <c r="F82" s="6" t="s">
        <v>130</v>
      </c>
      <c r="G82" s="38">
        <v>98572.26</v>
      </c>
      <c r="H82" s="39">
        <v>24962.34</v>
      </c>
      <c r="I82" s="52">
        <v>22000</v>
      </c>
      <c r="J82" s="15">
        <v>4620</v>
      </c>
      <c r="K82" s="15">
        <v>26620</v>
      </c>
      <c r="L82" s="24" t="s">
        <v>334</v>
      </c>
      <c r="M82" s="40">
        <v>43432</v>
      </c>
      <c r="N82" s="40">
        <v>43445</v>
      </c>
      <c r="O82" s="42" t="s">
        <v>459</v>
      </c>
      <c r="P82" s="40" t="s">
        <v>215</v>
      </c>
      <c r="Q82" s="41">
        <v>2</v>
      </c>
      <c r="R82" s="14" t="s">
        <v>158</v>
      </c>
      <c r="S82" s="14" t="s">
        <v>172</v>
      </c>
    </row>
    <row r="83" spans="1:19" ht="25.5" x14ac:dyDescent="0.25">
      <c r="A83" s="36" t="s">
        <v>181</v>
      </c>
      <c r="B83" s="37" t="s">
        <v>76</v>
      </c>
      <c r="C83" s="36" t="s">
        <v>81</v>
      </c>
      <c r="D83" s="37" t="s">
        <v>440</v>
      </c>
      <c r="E83" s="36" t="s">
        <v>267</v>
      </c>
      <c r="F83" s="6" t="s">
        <v>182</v>
      </c>
      <c r="G83" s="38">
        <v>7359.68</v>
      </c>
      <c r="H83" s="39">
        <v>7359.68</v>
      </c>
      <c r="I83" s="39">
        <v>6991.7</v>
      </c>
      <c r="J83" s="15">
        <f>I83*0.21</f>
        <v>1468.2569999999998</v>
      </c>
      <c r="K83" s="15">
        <f>I83+J83</f>
        <v>8459.9570000000003</v>
      </c>
      <c r="L83" s="24" t="s">
        <v>168</v>
      </c>
      <c r="M83" s="40">
        <v>43432</v>
      </c>
      <c r="N83" s="40">
        <v>43445</v>
      </c>
      <c r="O83" s="40" t="s">
        <v>454</v>
      </c>
      <c r="P83" s="40" t="s">
        <v>211</v>
      </c>
      <c r="Q83" s="41">
        <v>1</v>
      </c>
      <c r="R83" s="14" t="s">
        <v>158</v>
      </c>
      <c r="S83" s="14" t="s">
        <v>172</v>
      </c>
    </row>
    <row r="84" spans="1:19" ht="25.5" x14ac:dyDescent="0.25">
      <c r="A84" s="36" t="s">
        <v>183</v>
      </c>
      <c r="B84" s="37" t="s">
        <v>338</v>
      </c>
      <c r="C84" s="36" t="s">
        <v>80</v>
      </c>
      <c r="D84" s="36" t="s">
        <v>441</v>
      </c>
      <c r="E84" s="36" t="s">
        <v>317</v>
      </c>
      <c r="F84" s="24" t="s">
        <v>184</v>
      </c>
      <c r="G84" s="39">
        <v>3000</v>
      </c>
      <c r="H84" s="39">
        <v>3000</v>
      </c>
      <c r="I84" s="39">
        <v>1798</v>
      </c>
      <c r="J84" s="15">
        <f>I84*21%</f>
        <v>377.58</v>
      </c>
      <c r="K84" s="15">
        <f>I84+J84</f>
        <v>2175.58</v>
      </c>
      <c r="L84" s="24" t="s">
        <v>334</v>
      </c>
      <c r="M84" s="40">
        <v>43410</v>
      </c>
      <c r="N84" s="40">
        <v>43410</v>
      </c>
      <c r="O84" s="42" t="s">
        <v>337</v>
      </c>
      <c r="P84" s="49" t="s">
        <v>476</v>
      </c>
      <c r="Q84" s="41">
        <v>2</v>
      </c>
      <c r="R84" s="13" t="s">
        <v>158</v>
      </c>
      <c r="S84" s="13" t="s">
        <v>507</v>
      </c>
    </row>
    <row r="85" spans="1:19" ht="38.25" x14ac:dyDescent="0.25">
      <c r="A85" s="36" t="s">
        <v>185</v>
      </c>
      <c r="B85" s="37" t="s">
        <v>75</v>
      </c>
      <c r="C85" s="36" t="s">
        <v>82</v>
      </c>
      <c r="D85" s="37" t="s">
        <v>442</v>
      </c>
      <c r="E85" s="36" t="s">
        <v>318</v>
      </c>
      <c r="F85" s="6" t="s">
        <v>186</v>
      </c>
      <c r="G85" s="39">
        <v>7398.2</v>
      </c>
      <c r="H85" s="39">
        <v>7398.2</v>
      </c>
      <c r="I85" s="39">
        <v>5280</v>
      </c>
      <c r="J85" s="15">
        <f>I85*21%</f>
        <v>1108.8</v>
      </c>
      <c r="K85" s="15">
        <f>I85+J85</f>
        <v>6388.8</v>
      </c>
      <c r="L85" s="24" t="s">
        <v>360</v>
      </c>
      <c r="M85" s="40">
        <v>43417</v>
      </c>
      <c r="N85" s="40">
        <v>43417</v>
      </c>
      <c r="O85" s="40" t="s">
        <v>361</v>
      </c>
      <c r="P85" s="40" t="s">
        <v>362</v>
      </c>
      <c r="Q85" s="41">
        <v>3</v>
      </c>
      <c r="R85" s="14" t="s">
        <v>158</v>
      </c>
      <c r="S85" s="14" t="s">
        <v>172</v>
      </c>
    </row>
    <row r="86" spans="1:19" ht="25.5" x14ac:dyDescent="0.25">
      <c r="A86" s="36" t="s">
        <v>340</v>
      </c>
      <c r="B86" s="37" t="s">
        <v>75</v>
      </c>
      <c r="C86" s="36" t="s">
        <v>80</v>
      </c>
      <c r="D86" s="36" t="s">
        <v>443</v>
      </c>
      <c r="E86" s="36" t="s">
        <v>341</v>
      </c>
      <c r="F86" s="6" t="s">
        <v>342</v>
      </c>
      <c r="G86" s="38">
        <v>25000</v>
      </c>
      <c r="H86" s="39">
        <v>25000</v>
      </c>
      <c r="I86" s="39">
        <v>22353.83</v>
      </c>
      <c r="J86" s="15">
        <f>+I86*0.21</f>
        <v>4694.3042999999998</v>
      </c>
      <c r="K86" s="15">
        <f>+I86+J86</f>
        <v>27048.134300000002</v>
      </c>
      <c r="L86" s="24" t="s">
        <v>483</v>
      </c>
      <c r="M86" s="40">
        <v>43441</v>
      </c>
      <c r="N86" s="40">
        <v>43441</v>
      </c>
      <c r="O86" s="40" t="s">
        <v>484</v>
      </c>
      <c r="P86" s="53" t="s">
        <v>485</v>
      </c>
      <c r="Q86" s="41">
        <v>1</v>
      </c>
      <c r="R86" s="14" t="s">
        <v>158</v>
      </c>
      <c r="S86" s="14" t="s">
        <v>172</v>
      </c>
    </row>
    <row r="87" spans="1:19" ht="25.5" x14ac:dyDescent="0.25">
      <c r="A87" s="36" t="s">
        <v>343</v>
      </c>
      <c r="B87" s="37" t="s">
        <v>75</v>
      </c>
      <c r="C87" s="36" t="s">
        <v>81</v>
      </c>
      <c r="D87" s="37" t="s">
        <v>444</v>
      </c>
      <c r="E87" s="36" t="s">
        <v>344</v>
      </c>
      <c r="F87" s="6" t="s">
        <v>345</v>
      </c>
      <c r="G87" s="38">
        <v>17179.66</v>
      </c>
      <c r="H87" s="39">
        <v>17179.66</v>
      </c>
      <c r="I87" s="39">
        <v>9055.36</v>
      </c>
      <c r="J87" s="15">
        <f>I87*21%</f>
        <v>1901.6256000000001</v>
      </c>
      <c r="K87" s="15">
        <f>I87+J87</f>
        <v>10956.9856</v>
      </c>
      <c r="L87" s="24" t="s">
        <v>168</v>
      </c>
      <c r="M87" s="40">
        <v>43447</v>
      </c>
      <c r="N87" s="40">
        <v>43447</v>
      </c>
      <c r="O87" s="40" t="s">
        <v>491</v>
      </c>
      <c r="P87" s="40" t="s">
        <v>492</v>
      </c>
      <c r="Q87" s="41">
        <v>5</v>
      </c>
      <c r="R87" s="14" t="s">
        <v>158</v>
      </c>
      <c r="S87" s="14" t="s">
        <v>172</v>
      </c>
    </row>
    <row r="88" spans="1:19" ht="38.25" x14ac:dyDescent="0.25">
      <c r="A88" s="36" t="s">
        <v>346</v>
      </c>
      <c r="B88" s="37" t="s">
        <v>75</v>
      </c>
      <c r="C88" s="36" t="s">
        <v>81</v>
      </c>
      <c r="D88" s="37" t="s">
        <v>445</v>
      </c>
      <c r="E88" s="36" t="s">
        <v>276</v>
      </c>
      <c r="F88" s="6" t="s">
        <v>347</v>
      </c>
      <c r="G88" s="38">
        <v>34726.31</v>
      </c>
      <c r="H88" s="38">
        <v>34726.31</v>
      </c>
      <c r="I88" s="39">
        <v>28979.15</v>
      </c>
      <c r="J88" s="15">
        <f>+I88*0.21</f>
        <v>6085.6215000000002</v>
      </c>
      <c r="K88" s="15">
        <f>+I88+J88</f>
        <v>35064.771500000003</v>
      </c>
      <c r="L88" s="24" t="s">
        <v>493</v>
      </c>
      <c r="M88" s="40">
        <v>43444</v>
      </c>
      <c r="N88" s="40">
        <v>43444</v>
      </c>
      <c r="O88" s="42" t="s">
        <v>242</v>
      </c>
      <c r="P88" s="49" t="s">
        <v>221</v>
      </c>
      <c r="Q88" s="41">
        <v>3</v>
      </c>
      <c r="R88" s="14" t="s">
        <v>158</v>
      </c>
      <c r="S88" s="14" t="s">
        <v>172</v>
      </c>
    </row>
    <row r="89" spans="1:19" ht="38.25" x14ac:dyDescent="0.25">
      <c r="A89" s="36" t="s">
        <v>356</v>
      </c>
      <c r="B89" s="37" t="s">
        <v>75</v>
      </c>
      <c r="C89" s="36" t="s">
        <v>81</v>
      </c>
      <c r="D89" s="37" t="s">
        <v>446</v>
      </c>
      <c r="E89" s="36" t="s">
        <v>276</v>
      </c>
      <c r="F89" s="6" t="s">
        <v>357</v>
      </c>
      <c r="G89" s="38">
        <v>9051.9</v>
      </c>
      <c r="H89" s="38">
        <v>9051.9</v>
      </c>
      <c r="I89" s="39">
        <v>8056.19</v>
      </c>
      <c r="J89" s="15">
        <f>+I89*0.21</f>
        <v>1691.7998999999998</v>
      </c>
      <c r="K89" s="15">
        <f>+I89+J89</f>
        <v>9747.9898999999987</v>
      </c>
      <c r="L89" s="24" t="s">
        <v>167</v>
      </c>
      <c r="M89" s="40">
        <v>43447</v>
      </c>
      <c r="N89" s="40">
        <v>43447</v>
      </c>
      <c r="O89" s="42" t="s">
        <v>242</v>
      </c>
      <c r="P89" s="53" t="s">
        <v>221</v>
      </c>
      <c r="Q89" s="41">
        <v>2</v>
      </c>
      <c r="R89" s="14" t="s">
        <v>158</v>
      </c>
      <c r="S89" s="14" t="s">
        <v>172</v>
      </c>
    </row>
    <row r="90" spans="1:19" ht="25.5" x14ac:dyDescent="0.25">
      <c r="A90" s="36" t="s">
        <v>467</v>
      </c>
      <c r="B90" s="37" t="s">
        <v>76</v>
      </c>
      <c r="C90" s="36" t="s">
        <v>80</v>
      </c>
      <c r="D90" s="37" t="s">
        <v>466</v>
      </c>
      <c r="E90" s="36">
        <v>63712700</v>
      </c>
      <c r="F90" s="6"/>
      <c r="G90" s="38">
        <v>49429.97</v>
      </c>
      <c r="H90" s="39">
        <v>49429.97</v>
      </c>
      <c r="I90" s="39"/>
      <c r="J90" s="15"/>
      <c r="K90" s="15"/>
      <c r="L90" s="24"/>
      <c r="M90" s="40">
        <v>43447</v>
      </c>
      <c r="N90" s="40"/>
      <c r="O90" s="40"/>
      <c r="P90" s="40"/>
      <c r="Q90" s="41"/>
      <c r="R90" s="14" t="s">
        <v>159</v>
      </c>
      <c r="S90" s="14" t="s">
        <v>254</v>
      </c>
    </row>
    <row r="91" spans="1:19" ht="38.25" x14ac:dyDescent="0.25">
      <c r="A91" s="23" t="s">
        <v>457</v>
      </c>
      <c r="B91" s="26" t="s">
        <v>74</v>
      </c>
      <c r="C91" s="23" t="s">
        <v>80</v>
      </c>
      <c r="D91" s="26" t="s">
        <v>458</v>
      </c>
      <c r="E91" s="23">
        <v>71000000</v>
      </c>
      <c r="F91" s="13"/>
      <c r="G91" s="54">
        <v>432000</v>
      </c>
      <c r="H91" s="55">
        <v>432000</v>
      </c>
      <c r="I91" s="55"/>
      <c r="J91" s="28"/>
      <c r="K91" s="28"/>
      <c r="L91" s="14"/>
      <c r="M91" s="56"/>
      <c r="N91" s="56"/>
      <c r="O91" s="56"/>
      <c r="P91" s="56"/>
      <c r="Q91" s="57"/>
      <c r="R91" s="14" t="s">
        <v>323</v>
      </c>
      <c r="S91" s="14"/>
    </row>
    <row r="92" spans="1:19" ht="25.5" x14ac:dyDescent="0.25">
      <c r="A92" s="36" t="s">
        <v>472</v>
      </c>
      <c r="B92" s="37" t="s">
        <v>465</v>
      </c>
      <c r="C92" s="36" t="s">
        <v>80</v>
      </c>
      <c r="D92" s="37" t="s">
        <v>473</v>
      </c>
      <c r="E92" s="36">
        <v>723200000</v>
      </c>
      <c r="F92" s="6"/>
      <c r="G92" s="38">
        <v>26000</v>
      </c>
      <c r="H92" s="39">
        <v>26000</v>
      </c>
      <c r="I92" s="39">
        <v>25469.79</v>
      </c>
      <c r="J92" s="15">
        <f>+I92*0.21</f>
        <v>5348.6558999999997</v>
      </c>
      <c r="K92" s="15">
        <f>+I92+J92</f>
        <v>30818.445899999999</v>
      </c>
      <c r="L92" s="24" t="s">
        <v>334</v>
      </c>
      <c r="M92" s="40">
        <v>43462</v>
      </c>
      <c r="N92" s="40">
        <v>43462</v>
      </c>
      <c r="O92" s="40" t="s">
        <v>486</v>
      </c>
      <c r="P92" s="40" t="s">
        <v>487</v>
      </c>
      <c r="Q92" s="41">
        <v>1</v>
      </c>
      <c r="R92" s="14" t="s">
        <v>158</v>
      </c>
      <c r="S92" s="14" t="s">
        <v>172</v>
      </c>
    </row>
    <row r="93" spans="1:19" ht="45" x14ac:dyDescent="0.25">
      <c r="A93" s="58" t="s">
        <v>499</v>
      </c>
      <c r="B93" s="59" t="s">
        <v>465</v>
      </c>
      <c r="C93" s="58" t="s">
        <v>80</v>
      </c>
      <c r="D93" s="58" t="s">
        <v>500</v>
      </c>
      <c r="E93" s="62">
        <v>64121000</v>
      </c>
      <c r="F93" s="58"/>
      <c r="G93" s="60">
        <v>75000</v>
      </c>
      <c r="H93" s="60">
        <v>75000</v>
      </c>
      <c r="I93" s="60">
        <v>75000</v>
      </c>
      <c r="J93" s="60">
        <f>+I93*0.21</f>
        <v>15750</v>
      </c>
      <c r="K93" s="60">
        <f>+I93+J93</f>
        <v>90750</v>
      </c>
      <c r="L93" s="58" t="s">
        <v>334</v>
      </c>
      <c r="M93" s="61">
        <v>43445</v>
      </c>
      <c r="N93" s="61">
        <v>43445</v>
      </c>
      <c r="O93" s="59" t="s">
        <v>498</v>
      </c>
      <c r="P93" s="58" t="s">
        <v>497</v>
      </c>
      <c r="Q93" s="62">
        <v>1</v>
      </c>
      <c r="R93" s="63" t="s">
        <v>158</v>
      </c>
      <c r="S93" s="63" t="s">
        <v>172</v>
      </c>
    </row>
    <row r="98" spans="1:19" x14ac:dyDescent="0.25">
      <c r="A98" s="44"/>
      <c r="B98" s="43"/>
      <c r="C98" s="44"/>
      <c r="D98" s="44"/>
      <c r="E98" s="44"/>
      <c r="F98" s="44"/>
      <c r="G98" s="45"/>
      <c r="H98" s="45"/>
      <c r="I98" s="45"/>
      <c r="J98" s="44"/>
      <c r="K98" s="44"/>
      <c r="L98" s="44"/>
      <c r="M98" s="46"/>
      <c r="N98" s="46"/>
      <c r="O98" s="46"/>
      <c r="P98" s="46"/>
      <c r="Q98" s="47"/>
      <c r="R98" s="44"/>
      <c r="S98" s="44"/>
    </row>
    <row r="99" spans="1:19" x14ac:dyDescent="0.25">
      <c r="A99" s="44"/>
      <c r="B99" s="43"/>
      <c r="C99" s="44"/>
      <c r="D99" s="44"/>
      <c r="E99" s="44"/>
      <c r="F99" s="44"/>
      <c r="G99" s="45"/>
      <c r="H99" s="45"/>
      <c r="I99" s="45"/>
      <c r="J99" s="44"/>
      <c r="K99" s="44"/>
      <c r="L99" s="44"/>
      <c r="M99" s="46"/>
      <c r="N99" s="46"/>
      <c r="O99" s="46"/>
      <c r="P99" s="46"/>
      <c r="Q99" s="47"/>
      <c r="R99" s="44"/>
      <c r="S99" s="44"/>
    </row>
    <row r="100" spans="1:19" x14ac:dyDescent="0.25">
      <c r="A100" s="44"/>
      <c r="B100" s="43"/>
      <c r="C100" s="44"/>
      <c r="D100" s="44"/>
      <c r="E100" s="44"/>
      <c r="F100" s="44"/>
      <c r="G100" s="45"/>
      <c r="H100" s="45"/>
      <c r="I100" s="45"/>
      <c r="J100" s="44"/>
      <c r="K100" s="44"/>
      <c r="L100" s="44"/>
      <c r="M100" s="46"/>
      <c r="N100" s="46"/>
      <c r="O100" s="46"/>
      <c r="P100" s="46"/>
      <c r="Q100" s="47"/>
      <c r="R100" s="44"/>
      <c r="S100" s="44"/>
    </row>
    <row r="101" spans="1:19" x14ac:dyDescent="0.25">
      <c r="A101" s="44"/>
      <c r="B101" s="43"/>
      <c r="C101" s="44"/>
      <c r="D101" s="44"/>
      <c r="E101" s="44"/>
      <c r="F101" s="44"/>
      <c r="G101" s="45"/>
      <c r="H101" s="45"/>
      <c r="I101" s="45"/>
      <c r="J101" s="44"/>
      <c r="K101" s="44"/>
      <c r="L101" s="44"/>
      <c r="M101" s="46"/>
      <c r="N101" s="46"/>
      <c r="O101" s="46"/>
      <c r="P101" s="46"/>
      <c r="Q101" s="47"/>
      <c r="R101" s="44"/>
      <c r="S101" s="44"/>
    </row>
    <row r="102" spans="1:19" x14ac:dyDescent="0.25">
      <c r="A102" s="44"/>
      <c r="B102" s="43"/>
      <c r="C102" s="44"/>
      <c r="D102" s="44"/>
      <c r="E102" s="44"/>
      <c r="F102" s="44"/>
      <c r="G102" s="45"/>
      <c r="H102" s="45"/>
      <c r="I102" s="45"/>
      <c r="J102" s="44"/>
      <c r="K102" s="44"/>
      <c r="L102" s="44"/>
      <c r="M102" s="46"/>
      <c r="N102" s="46"/>
      <c r="O102" s="46"/>
      <c r="P102" s="46"/>
      <c r="Q102" s="47"/>
      <c r="R102" s="44"/>
      <c r="S102" s="44"/>
    </row>
    <row r="103" spans="1:19" x14ac:dyDescent="0.25">
      <c r="A103" s="44"/>
      <c r="B103" s="43"/>
      <c r="C103" s="44"/>
      <c r="D103" s="44"/>
      <c r="E103" s="44"/>
      <c r="F103" s="44"/>
      <c r="G103" s="45"/>
      <c r="H103" s="45"/>
      <c r="I103" s="45"/>
      <c r="J103" s="44"/>
      <c r="K103" s="44"/>
      <c r="L103" s="44"/>
      <c r="M103" s="46"/>
      <c r="N103" s="46"/>
      <c r="O103" s="46"/>
      <c r="P103" s="46"/>
      <c r="Q103" s="47"/>
      <c r="R103" s="44"/>
      <c r="S103" s="44"/>
    </row>
    <row r="104" spans="1:19" x14ac:dyDescent="0.25">
      <c r="A104" s="44"/>
      <c r="B104" s="43"/>
      <c r="C104" s="44"/>
      <c r="D104" s="44"/>
      <c r="E104" s="44"/>
      <c r="F104" s="44"/>
      <c r="G104" s="45"/>
      <c r="H104" s="45"/>
      <c r="I104" s="45"/>
      <c r="J104" s="44"/>
      <c r="K104" s="44"/>
      <c r="L104" s="44"/>
      <c r="M104" s="46"/>
      <c r="N104" s="46"/>
      <c r="O104" s="46"/>
      <c r="P104" s="46"/>
      <c r="Q104" s="47"/>
      <c r="R104" s="44"/>
      <c r="S104" s="44"/>
    </row>
    <row r="105" spans="1:19" x14ac:dyDescent="0.25">
      <c r="A105" s="44"/>
      <c r="B105" s="43"/>
      <c r="C105" s="44"/>
      <c r="D105" s="44"/>
      <c r="E105" s="44"/>
      <c r="F105" s="44"/>
      <c r="G105" s="45"/>
      <c r="H105" s="45"/>
      <c r="I105" s="45"/>
      <c r="J105" s="44"/>
      <c r="K105" s="44"/>
      <c r="L105" s="44"/>
      <c r="M105" s="46"/>
      <c r="N105" s="46"/>
      <c r="O105" s="46"/>
      <c r="P105" s="46"/>
      <c r="Q105" s="47"/>
      <c r="R105" s="44"/>
      <c r="S105" s="44"/>
    </row>
    <row r="106" spans="1:19" x14ac:dyDescent="0.25">
      <c r="A106" s="44"/>
      <c r="B106" s="43"/>
      <c r="C106" s="44"/>
      <c r="D106" s="44"/>
      <c r="E106" s="44"/>
      <c r="F106" s="44"/>
      <c r="G106" s="45"/>
      <c r="H106" s="45"/>
      <c r="I106" s="45"/>
      <c r="J106" s="44"/>
      <c r="K106" s="44"/>
      <c r="L106" s="44"/>
      <c r="M106" s="46"/>
      <c r="N106" s="46"/>
      <c r="O106" s="46"/>
      <c r="P106" s="46"/>
      <c r="Q106" s="47"/>
      <c r="R106" s="44"/>
      <c r="S106" s="44"/>
    </row>
    <row r="107" spans="1:19" x14ac:dyDescent="0.25">
      <c r="A107" s="44"/>
      <c r="B107" s="43"/>
      <c r="C107" s="44"/>
      <c r="D107" s="44"/>
      <c r="E107" s="44"/>
      <c r="F107" s="44"/>
      <c r="G107" s="45"/>
      <c r="H107" s="45"/>
      <c r="I107" s="45"/>
      <c r="J107" s="44"/>
      <c r="K107" s="44"/>
      <c r="L107" s="44"/>
      <c r="M107" s="46"/>
      <c r="N107" s="46"/>
      <c r="O107" s="46"/>
      <c r="P107" s="46"/>
      <c r="Q107" s="47"/>
      <c r="R107" s="44"/>
      <c r="S107" s="44"/>
    </row>
    <row r="108" spans="1:19" x14ac:dyDescent="0.25">
      <c r="A108" s="44"/>
      <c r="B108" s="43"/>
      <c r="C108" s="44"/>
      <c r="D108" s="44"/>
      <c r="E108" s="44"/>
      <c r="F108" s="44"/>
      <c r="G108" s="45"/>
      <c r="H108" s="45"/>
      <c r="I108" s="45"/>
      <c r="J108" s="44"/>
      <c r="K108" s="44"/>
      <c r="L108" s="44"/>
      <c r="M108" s="46"/>
      <c r="N108" s="46"/>
      <c r="O108" s="46"/>
      <c r="P108" s="46"/>
      <c r="Q108" s="47"/>
      <c r="R108" s="44"/>
      <c r="S108" s="44"/>
    </row>
    <row r="109" spans="1:19" x14ac:dyDescent="0.25">
      <c r="A109" s="44"/>
      <c r="B109" s="43"/>
      <c r="C109" s="44"/>
      <c r="D109" s="44"/>
      <c r="E109" s="44"/>
      <c r="F109" s="44"/>
      <c r="G109" s="45"/>
      <c r="H109" s="45"/>
      <c r="I109" s="45"/>
      <c r="J109" s="44"/>
      <c r="K109" s="44"/>
      <c r="L109" s="44"/>
      <c r="M109" s="46"/>
      <c r="N109" s="46"/>
      <c r="O109" s="46"/>
      <c r="P109" s="46"/>
      <c r="Q109" s="47"/>
      <c r="R109" s="44"/>
      <c r="S109" s="44"/>
    </row>
    <row r="110" spans="1:19" x14ac:dyDescent="0.25">
      <c r="A110" s="44"/>
      <c r="B110" s="43"/>
      <c r="C110" s="44"/>
      <c r="D110" s="44"/>
      <c r="E110" s="44"/>
      <c r="F110" s="44"/>
      <c r="G110" s="45"/>
      <c r="H110" s="45"/>
      <c r="I110" s="45"/>
      <c r="J110" s="44"/>
      <c r="K110" s="44"/>
      <c r="L110" s="44"/>
      <c r="M110" s="46"/>
      <c r="N110" s="46"/>
      <c r="O110" s="46"/>
      <c r="P110" s="46"/>
      <c r="Q110" s="47"/>
      <c r="R110" s="44"/>
      <c r="S110" s="44"/>
    </row>
    <row r="111" spans="1:19" x14ac:dyDescent="0.25">
      <c r="A111" s="44"/>
      <c r="B111" s="43"/>
      <c r="C111" s="44"/>
      <c r="D111" s="44"/>
      <c r="E111" s="44"/>
      <c r="F111" s="44"/>
      <c r="G111" s="45"/>
      <c r="H111" s="45"/>
      <c r="I111" s="45"/>
      <c r="J111" s="44"/>
      <c r="K111" s="44"/>
      <c r="L111" s="44"/>
      <c r="M111" s="46"/>
      <c r="N111" s="46"/>
      <c r="O111" s="46"/>
      <c r="P111" s="46"/>
      <c r="Q111" s="47"/>
      <c r="R111" s="44"/>
      <c r="S111" s="44"/>
    </row>
    <row r="112" spans="1:19" x14ac:dyDescent="0.25">
      <c r="A112" s="44"/>
      <c r="B112" s="43"/>
      <c r="C112" s="44"/>
      <c r="D112" s="44"/>
      <c r="E112" s="44"/>
      <c r="F112" s="44"/>
      <c r="G112" s="45"/>
      <c r="H112" s="45"/>
      <c r="I112" s="45"/>
      <c r="J112" s="44"/>
      <c r="K112" s="44"/>
      <c r="L112" s="44"/>
      <c r="M112" s="46"/>
      <c r="N112" s="46"/>
      <c r="O112" s="46"/>
      <c r="P112" s="46"/>
      <c r="Q112" s="47"/>
      <c r="R112" s="44"/>
      <c r="S112" s="44"/>
    </row>
    <row r="113" spans="1:19" x14ac:dyDescent="0.25">
      <c r="A113" s="44"/>
      <c r="B113" s="43"/>
      <c r="C113" s="44"/>
      <c r="D113" s="44"/>
      <c r="E113" s="44"/>
      <c r="F113" s="44"/>
      <c r="G113" s="45"/>
      <c r="H113" s="45"/>
      <c r="I113" s="45"/>
      <c r="J113" s="44"/>
      <c r="K113" s="44"/>
      <c r="L113" s="44"/>
      <c r="M113" s="46"/>
      <c r="N113" s="46"/>
      <c r="O113" s="46"/>
      <c r="P113" s="46"/>
      <c r="Q113" s="47"/>
      <c r="R113" s="44"/>
      <c r="S113" s="44"/>
    </row>
    <row r="114" spans="1:19" x14ac:dyDescent="0.25">
      <c r="A114" s="44"/>
      <c r="B114" s="43"/>
      <c r="C114" s="44"/>
      <c r="D114" s="44"/>
      <c r="E114" s="44"/>
      <c r="F114" s="44"/>
      <c r="G114" s="45"/>
      <c r="H114" s="45"/>
      <c r="I114" s="45"/>
      <c r="J114" s="44"/>
      <c r="K114" s="44"/>
      <c r="L114" s="44"/>
      <c r="M114" s="46"/>
      <c r="N114" s="46"/>
      <c r="O114" s="46"/>
      <c r="P114" s="46"/>
      <c r="Q114" s="47"/>
      <c r="R114" s="44"/>
      <c r="S114" s="44"/>
    </row>
    <row r="115" spans="1:19" x14ac:dyDescent="0.25">
      <c r="A115" s="44"/>
      <c r="B115" s="43"/>
      <c r="C115" s="44"/>
      <c r="D115" s="44"/>
      <c r="E115" s="44"/>
      <c r="F115" s="44"/>
      <c r="G115" s="45"/>
      <c r="H115" s="45"/>
      <c r="I115" s="45"/>
      <c r="J115" s="44"/>
      <c r="K115" s="44"/>
      <c r="L115" s="44"/>
      <c r="M115" s="46"/>
      <c r="N115" s="46"/>
      <c r="O115" s="46"/>
      <c r="P115" s="46"/>
      <c r="Q115" s="47"/>
      <c r="R115" s="44"/>
      <c r="S115" s="44"/>
    </row>
    <row r="116" spans="1:19" x14ac:dyDescent="0.25">
      <c r="A116" s="44"/>
      <c r="B116" s="43"/>
      <c r="C116" s="44"/>
      <c r="D116" s="44"/>
      <c r="E116" s="44"/>
      <c r="F116" s="44"/>
      <c r="G116" s="45"/>
      <c r="H116" s="45"/>
      <c r="I116" s="45"/>
      <c r="J116" s="44"/>
      <c r="K116" s="44"/>
      <c r="L116" s="44"/>
      <c r="M116" s="46"/>
      <c r="N116" s="46"/>
      <c r="O116" s="46"/>
      <c r="P116" s="46"/>
      <c r="Q116" s="47"/>
      <c r="R116" s="44"/>
      <c r="S116" s="44"/>
    </row>
    <row r="117" spans="1:19" x14ac:dyDescent="0.25">
      <c r="A117" s="44"/>
      <c r="B117" s="43"/>
      <c r="C117" s="44"/>
      <c r="D117" s="44"/>
      <c r="E117" s="44"/>
      <c r="F117" s="44"/>
      <c r="G117" s="45"/>
      <c r="H117" s="45"/>
      <c r="I117" s="45"/>
      <c r="J117" s="44"/>
      <c r="K117" s="44"/>
      <c r="L117" s="44"/>
      <c r="M117" s="46"/>
      <c r="N117" s="46"/>
      <c r="O117" s="46"/>
      <c r="P117" s="46"/>
      <c r="Q117" s="47"/>
      <c r="R117" s="44"/>
      <c r="S117" s="44"/>
    </row>
    <row r="118" spans="1:19" x14ac:dyDescent="0.25">
      <c r="A118" s="44"/>
      <c r="B118" s="43"/>
      <c r="C118" s="44"/>
      <c r="D118" s="44"/>
      <c r="E118" s="44"/>
      <c r="F118" s="44"/>
      <c r="G118" s="45"/>
      <c r="H118" s="45"/>
      <c r="I118" s="45"/>
      <c r="J118" s="44"/>
      <c r="K118" s="44"/>
      <c r="L118" s="44"/>
      <c r="M118" s="46"/>
      <c r="N118" s="46"/>
      <c r="O118" s="46"/>
      <c r="P118" s="46"/>
      <c r="Q118" s="47"/>
      <c r="R118" s="44"/>
      <c r="S118" s="44"/>
    </row>
    <row r="119" spans="1:19" x14ac:dyDescent="0.25">
      <c r="A119" s="44"/>
      <c r="B119" s="43"/>
      <c r="C119" s="44"/>
      <c r="D119" s="44"/>
      <c r="E119" s="44"/>
      <c r="F119" s="44"/>
      <c r="G119" s="45"/>
      <c r="H119" s="45"/>
      <c r="I119" s="45"/>
      <c r="J119" s="44"/>
      <c r="K119" s="44"/>
      <c r="L119" s="44"/>
      <c r="M119" s="46"/>
      <c r="N119" s="46"/>
      <c r="O119" s="46"/>
      <c r="P119" s="46"/>
      <c r="Q119" s="47"/>
      <c r="R119" s="44"/>
      <c r="S119" s="44"/>
    </row>
    <row r="120" spans="1:19" x14ac:dyDescent="0.25">
      <c r="A120" s="44"/>
      <c r="B120" s="43"/>
      <c r="C120" s="44"/>
      <c r="D120" s="44"/>
      <c r="E120" s="44"/>
      <c r="F120" s="44"/>
      <c r="G120" s="45"/>
      <c r="H120" s="45"/>
      <c r="I120" s="45"/>
      <c r="J120" s="44"/>
      <c r="K120" s="44"/>
      <c r="L120" s="44"/>
      <c r="M120" s="46"/>
      <c r="N120" s="46"/>
      <c r="O120" s="46"/>
      <c r="P120" s="46"/>
      <c r="Q120" s="47"/>
      <c r="R120" s="44"/>
      <c r="S120" s="44"/>
    </row>
    <row r="121" spans="1:19" x14ac:dyDescent="0.25">
      <c r="A121" s="44"/>
      <c r="B121" s="43"/>
      <c r="C121" s="44"/>
      <c r="D121" s="44"/>
      <c r="E121" s="44"/>
      <c r="F121" s="44"/>
      <c r="G121" s="45"/>
      <c r="H121" s="45"/>
      <c r="I121" s="45"/>
      <c r="J121" s="44"/>
      <c r="K121" s="44"/>
      <c r="L121" s="44"/>
      <c r="M121" s="46"/>
      <c r="N121" s="46"/>
      <c r="O121" s="46"/>
      <c r="P121" s="46"/>
      <c r="Q121" s="47"/>
      <c r="R121" s="44"/>
      <c r="S121" s="44"/>
    </row>
    <row r="122" spans="1:19" x14ac:dyDescent="0.25">
      <c r="A122" s="44"/>
      <c r="B122" s="43"/>
      <c r="C122" s="44"/>
      <c r="D122" s="44"/>
      <c r="E122" s="44"/>
      <c r="F122" s="44"/>
      <c r="G122" s="45"/>
      <c r="H122" s="45"/>
      <c r="I122" s="45"/>
      <c r="J122" s="44"/>
      <c r="K122" s="44"/>
      <c r="L122" s="44"/>
      <c r="M122" s="46"/>
      <c r="N122" s="46"/>
      <c r="O122" s="46"/>
      <c r="P122" s="46"/>
      <c r="Q122" s="47"/>
      <c r="R122" s="44"/>
      <c r="S122" s="44"/>
    </row>
    <row r="123" spans="1:19" x14ac:dyDescent="0.25">
      <c r="A123" s="44"/>
      <c r="B123" s="43"/>
      <c r="C123" s="44"/>
      <c r="D123" s="44"/>
      <c r="E123" s="44"/>
      <c r="F123" s="44"/>
      <c r="G123" s="45"/>
      <c r="H123" s="45"/>
      <c r="I123" s="45"/>
      <c r="J123" s="44"/>
      <c r="K123" s="44"/>
      <c r="L123" s="44"/>
      <c r="M123" s="46"/>
      <c r="N123" s="46"/>
      <c r="O123" s="46"/>
      <c r="P123" s="46"/>
      <c r="Q123" s="47"/>
      <c r="R123" s="44"/>
      <c r="S123" s="44"/>
    </row>
    <row r="124" spans="1:19" x14ac:dyDescent="0.25">
      <c r="A124" s="44"/>
      <c r="B124" s="43"/>
      <c r="C124" s="44"/>
      <c r="D124" s="44"/>
      <c r="E124" s="44"/>
      <c r="F124" s="44"/>
      <c r="G124" s="45"/>
      <c r="H124" s="45"/>
      <c r="I124" s="45"/>
      <c r="J124" s="44"/>
      <c r="K124" s="44"/>
      <c r="L124" s="44"/>
      <c r="M124" s="46"/>
      <c r="N124" s="46"/>
      <c r="O124" s="46"/>
      <c r="P124" s="46"/>
      <c r="Q124" s="47"/>
      <c r="R124" s="44"/>
      <c r="S124" s="44"/>
    </row>
    <row r="125" spans="1:19" x14ac:dyDescent="0.25">
      <c r="A125" s="44"/>
      <c r="B125" s="43"/>
      <c r="C125" s="44"/>
      <c r="D125" s="44"/>
      <c r="E125" s="44"/>
      <c r="F125" s="44"/>
      <c r="G125" s="45"/>
      <c r="H125" s="45"/>
      <c r="I125" s="45"/>
      <c r="J125" s="44"/>
      <c r="K125" s="44"/>
      <c r="L125" s="44"/>
      <c r="M125" s="46"/>
      <c r="N125" s="46"/>
      <c r="O125" s="46"/>
      <c r="P125" s="46"/>
      <c r="Q125" s="47"/>
      <c r="R125" s="44"/>
      <c r="S125" s="44"/>
    </row>
    <row r="126" spans="1:19" x14ac:dyDescent="0.25">
      <c r="A126" s="44"/>
      <c r="B126" s="43"/>
      <c r="C126" s="44"/>
      <c r="D126" s="44"/>
      <c r="E126" s="44"/>
      <c r="F126" s="44"/>
      <c r="G126" s="45"/>
      <c r="H126" s="45"/>
      <c r="I126" s="45"/>
      <c r="J126" s="44"/>
      <c r="K126" s="44"/>
      <c r="L126" s="44"/>
      <c r="M126" s="46"/>
      <c r="N126" s="46"/>
      <c r="O126" s="46"/>
      <c r="P126" s="46"/>
      <c r="Q126" s="47"/>
      <c r="R126" s="44"/>
      <c r="S126" s="44"/>
    </row>
    <row r="127" spans="1:19" x14ac:dyDescent="0.25">
      <c r="A127" s="44"/>
      <c r="B127" s="43"/>
      <c r="C127" s="44"/>
      <c r="D127" s="44"/>
      <c r="E127" s="44"/>
      <c r="F127" s="44"/>
      <c r="G127" s="45"/>
      <c r="H127" s="45"/>
      <c r="I127" s="45"/>
      <c r="J127" s="44"/>
      <c r="K127" s="44"/>
      <c r="L127" s="44"/>
      <c r="M127" s="46"/>
      <c r="N127" s="46"/>
      <c r="O127" s="46"/>
      <c r="P127" s="46"/>
      <c r="Q127" s="47"/>
      <c r="R127" s="44"/>
      <c r="S127" s="44"/>
    </row>
    <row r="128" spans="1:19" x14ac:dyDescent="0.25">
      <c r="A128" s="44"/>
      <c r="B128" s="43"/>
      <c r="C128" s="44"/>
      <c r="D128" s="44"/>
      <c r="E128" s="44"/>
      <c r="F128" s="44"/>
      <c r="G128" s="45"/>
      <c r="H128" s="45"/>
      <c r="I128" s="45"/>
      <c r="J128" s="44"/>
      <c r="K128" s="44"/>
      <c r="L128" s="44"/>
      <c r="M128" s="46"/>
      <c r="N128" s="46"/>
      <c r="O128" s="46"/>
      <c r="P128" s="46"/>
      <c r="Q128" s="47"/>
      <c r="R128" s="44"/>
      <c r="S128" s="44"/>
    </row>
    <row r="129" spans="1:19" x14ac:dyDescent="0.25">
      <c r="A129" s="44"/>
      <c r="B129" s="43"/>
      <c r="C129" s="44"/>
      <c r="D129" s="44"/>
      <c r="E129" s="44"/>
      <c r="F129" s="44"/>
      <c r="G129" s="45"/>
      <c r="H129" s="45"/>
      <c r="I129" s="45"/>
      <c r="J129" s="44"/>
      <c r="K129" s="44"/>
      <c r="L129" s="44"/>
      <c r="M129" s="46"/>
      <c r="N129" s="46"/>
      <c r="O129" s="46"/>
      <c r="P129" s="46"/>
      <c r="Q129" s="47"/>
      <c r="R129" s="44"/>
      <c r="S129" s="44"/>
    </row>
    <row r="130" spans="1:19" x14ac:dyDescent="0.25">
      <c r="A130" s="44"/>
      <c r="B130" s="43"/>
      <c r="C130" s="44"/>
      <c r="D130" s="44"/>
      <c r="E130" s="44"/>
      <c r="F130" s="44"/>
      <c r="G130" s="45"/>
      <c r="H130" s="45"/>
      <c r="I130" s="45"/>
      <c r="J130" s="44"/>
      <c r="K130" s="44"/>
      <c r="L130" s="44"/>
      <c r="M130" s="46"/>
      <c r="N130" s="46"/>
      <c r="O130" s="46"/>
      <c r="P130" s="46"/>
      <c r="Q130" s="47"/>
      <c r="R130" s="44"/>
      <c r="S130" s="44"/>
    </row>
    <row r="131" spans="1:19" x14ac:dyDescent="0.25">
      <c r="A131" s="44"/>
      <c r="B131" s="43"/>
      <c r="C131" s="44"/>
      <c r="D131" s="44"/>
      <c r="E131" s="44"/>
      <c r="F131" s="44"/>
      <c r="G131" s="45"/>
      <c r="H131" s="45"/>
      <c r="I131" s="45"/>
      <c r="J131" s="44"/>
      <c r="K131" s="44"/>
      <c r="L131" s="44"/>
      <c r="M131" s="46"/>
      <c r="N131" s="46"/>
      <c r="O131" s="46"/>
      <c r="P131" s="46"/>
      <c r="Q131" s="47"/>
      <c r="R131" s="44"/>
      <c r="S131" s="44"/>
    </row>
    <row r="132" spans="1:19" x14ac:dyDescent="0.25">
      <c r="A132" s="44"/>
      <c r="B132" s="43"/>
      <c r="C132" s="44"/>
      <c r="D132" s="44"/>
      <c r="E132" s="44"/>
      <c r="F132" s="44"/>
      <c r="G132" s="45"/>
      <c r="H132" s="45"/>
      <c r="I132" s="45"/>
      <c r="J132" s="44"/>
      <c r="K132" s="44"/>
      <c r="L132" s="44"/>
      <c r="M132" s="46"/>
      <c r="N132" s="46"/>
      <c r="O132" s="46"/>
      <c r="P132" s="46"/>
      <c r="Q132" s="47"/>
      <c r="R132" s="44"/>
      <c r="S132" s="44"/>
    </row>
    <row r="133" spans="1:19" x14ac:dyDescent="0.25">
      <c r="A133" s="44"/>
      <c r="B133" s="43"/>
      <c r="C133" s="44"/>
      <c r="D133" s="44"/>
      <c r="E133" s="44"/>
      <c r="F133" s="44"/>
      <c r="G133" s="45"/>
      <c r="H133" s="45"/>
      <c r="I133" s="45"/>
      <c r="J133" s="44"/>
      <c r="K133" s="44"/>
      <c r="L133" s="44"/>
      <c r="M133" s="46"/>
      <c r="N133" s="46"/>
      <c r="O133" s="46"/>
      <c r="P133" s="46"/>
      <c r="Q133" s="47"/>
      <c r="R133" s="44"/>
      <c r="S133" s="44"/>
    </row>
    <row r="134" spans="1:19" x14ac:dyDescent="0.25">
      <c r="A134" s="44"/>
      <c r="B134" s="43"/>
      <c r="C134" s="44"/>
      <c r="D134" s="44"/>
      <c r="E134" s="44"/>
      <c r="F134" s="44"/>
      <c r="G134" s="45"/>
      <c r="H134" s="45"/>
      <c r="I134" s="45"/>
      <c r="J134" s="44"/>
      <c r="K134" s="44"/>
      <c r="L134" s="44"/>
      <c r="M134" s="46"/>
      <c r="N134" s="46"/>
      <c r="O134" s="46"/>
      <c r="P134" s="46"/>
      <c r="Q134" s="47"/>
      <c r="R134" s="44"/>
      <c r="S134" s="44"/>
    </row>
    <row r="135" spans="1:19" x14ac:dyDescent="0.25">
      <c r="A135" s="44"/>
      <c r="B135" s="43"/>
      <c r="C135" s="44"/>
      <c r="D135" s="44"/>
      <c r="E135" s="44"/>
      <c r="F135" s="44"/>
      <c r="G135" s="45"/>
      <c r="H135" s="45"/>
      <c r="I135" s="45"/>
      <c r="J135" s="44"/>
      <c r="K135" s="44"/>
      <c r="L135" s="44"/>
      <c r="M135" s="46"/>
      <c r="N135" s="46"/>
      <c r="O135" s="46"/>
      <c r="P135" s="46"/>
      <c r="Q135" s="47"/>
      <c r="R135" s="44"/>
      <c r="S135" s="44"/>
    </row>
    <row r="136" spans="1:19" x14ac:dyDescent="0.25">
      <c r="A136" s="44"/>
      <c r="B136" s="43"/>
      <c r="C136" s="44"/>
      <c r="D136" s="44"/>
      <c r="E136" s="44"/>
      <c r="F136" s="44"/>
      <c r="G136" s="45"/>
      <c r="H136" s="45"/>
      <c r="I136" s="45"/>
      <c r="J136" s="44"/>
      <c r="K136" s="44"/>
      <c r="L136" s="44"/>
      <c r="M136" s="46"/>
      <c r="N136" s="46"/>
      <c r="O136" s="46"/>
      <c r="P136" s="46"/>
      <c r="Q136" s="47"/>
      <c r="R136" s="44"/>
      <c r="S136" s="44"/>
    </row>
    <row r="137" spans="1:19" x14ac:dyDescent="0.25">
      <c r="A137" s="44"/>
      <c r="B137" s="43"/>
      <c r="C137" s="44"/>
      <c r="D137" s="44"/>
      <c r="E137" s="44"/>
      <c r="F137" s="44"/>
      <c r="G137" s="45"/>
      <c r="H137" s="45"/>
      <c r="I137" s="45"/>
      <c r="J137" s="44"/>
      <c r="K137" s="44"/>
      <c r="L137" s="44"/>
      <c r="M137" s="46"/>
      <c r="N137" s="46"/>
      <c r="O137" s="46"/>
      <c r="P137" s="46"/>
      <c r="Q137" s="47"/>
      <c r="R137" s="44"/>
      <c r="S137" s="44"/>
    </row>
    <row r="138" spans="1:19" x14ac:dyDescent="0.25">
      <c r="A138" s="44"/>
      <c r="B138" s="43"/>
      <c r="C138" s="44"/>
      <c r="D138" s="44"/>
      <c r="E138" s="44"/>
      <c r="F138" s="44"/>
      <c r="G138" s="45"/>
      <c r="H138" s="45"/>
      <c r="I138" s="45"/>
      <c r="J138" s="44"/>
      <c r="K138" s="44"/>
      <c r="L138" s="44"/>
      <c r="M138" s="46"/>
      <c r="N138" s="46"/>
      <c r="O138" s="46"/>
      <c r="P138" s="46"/>
      <c r="Q138" s="47"/>
      <c r="R138" s="44"/>
      <c r="S138" s="44"/>
    </row>
    <row r="139" spans="1:19" x14ac:dyDescent="0.25">
      <c r="A139" s="44"/>
      <c r="B139" s="43"/>
      <c r="C139" s="44"/>
      <c r="D139" s="44"/>
      <c r="E139" s="44"/>
      <c r="F139" s="44"/>
      <c r="G139" s="45"/>
      <c r="H139" s="45"/>
      <c r="I139" s="45"/>
      <c r="J139" s="44"/>
      <c r="K139" s="44"/>
      <c r="L139" s="44"/>
      <c r="M139" s="46"/>
      <c r="N139" s="46"/>
      <c r="O139" s="46"/>
      <c r="P139" s="46"/>
      <c r="Q139" s="47"/>
      <c r="R139" s="44"/>
      <c r="S139" s="44"/>
    </row>
    <row r="140" spans="1:19" x14ac:dyDescent="0.25">
      <c r="A140" s="44"/>
      <c r="B140" s="43"/>
      <c r="C140" s="44"/>
      <c r="D140" s="44"/>
      <c r="E140" s="44"/>
      <c r="F140" s="44"/>
      <c r="G140" s="45"/>
      <c r="H140" s="45"/>
      <c r="I140" s="45"/>
      <c r="J140" s="44"/>
      <c r="K140" s="44"/>
      <c r="L140" s="44"/>
      <c r="M140" s="46"/>
      <c r="N140" s="46"/>
      <c r="O140" s="46"/>
      <c r="P140" s="46"/>
      <c r="Q140" s="47"/>
      <c r="R140" s="44"/>
      <c r="S140" s="44"/>
    </row>
    <row r="141" spans="1:19" x14ac:dyDescent="0.25">
      <c r="A141" s="44"/>
      <c r="B141" s="43"/>
      <c r="C141" s="44"/>
      <c r="D141" s="44"/>
      <c r="E141" s="44"/>
      <c r="F141" s="44"/>
      <c r="G141" s="45"/>
      <c r="H141" s="45"/>
      <c r="I141" s="45"/>
      <c r="J141" s="44"/>
      <c r="K141" s="44"/>
      <c r="L141" s="44"/>
      <c r="M141" s="46"/>
      <c r="N141" s="46"/>
      <c r="O141" s="46"/>
      <c r="P141" s="46"/>
      <c r="Q141" s="47"/>
      <c r="R141" s="44"/>
      <c r="S141" s="44"/>
    </row>
    <row r="142" spans="1:19" x14ac:dyDescent="0.25">
      <c r="A142" s="44"/>
      <c r="B142" s="43"/>
      <c r="C142" s="44"/>
      <c r="D142" s="44"/>
      <c r="E142" s="44"/>
      <c r="F142" s="44"/>
      <c r="G142" s="45"/>
      <c r="H142" s="45"/>
      <c r="I142" s="45"/>
      <c r="J142" s="44"/>
      <c r="K142" s="44"/>
      <c r="L142" s="44"/>
      <c r="M142" s="46"/>
      <c r="N142" s="46"/>
      <c r="O142" s="46"/>
      <c r="P142" s="46"/>
      <c r="Q142" s="47"/>
      <c r="R142" s="44"/>
      <c r="S142" s="44"/>
    </row>
    <row r="143" spans="1:19" x14ac:dyDescent="0.25">
      <c r="A143" s="44"/>
      <c r="B143" s="43"/>
      <c r="C143" s="44"/>
      <c r="D143" s="44"/>
      <c r="E143" s="44"/>
      <c r="F143" s="44"/>
      <c r="G143" s="45"/>
      <c r="H143" s="45"/>
      <c r="I143" s="45"/>
      <c r="J143" s="44"/>
      <c r="K143" s="44"/>
      <c r="L143" s="44"/>
      <c r="M143" s="46"/>
      <c r="N143" s="46"/>
      <c r="O143" s="46"/>
      <c r="P143" s="46"/>
      <c r="Q143" s="47"/>
      <c r="R143" s="44"/>
      <c r="S143" s="44"/>
    </row>
    <row r="144" spans="1:19" x14ac:dyDescent="0.25">
      <c r="A144" s="44"/>
      <c r="B144" s="43"/>
      <c r="C144" s="44"/>
      <c r="D144" s="44"/>
      <c r="E144" s="44"/>
      <c r="F144" s="44"/>
      <c r="G144" s="45"/>
      <c r="H144" s="45"/>
      <c r="I144" s="45"/>
      <c r="J144" s="44"/>
      <c r="K144" s="44"/>
      <c r="L144" s="44"/>
      <c r="M144" s="46"/>
      <c r="N144" s="46"/>
      <c r="O144" s="46"/>
      <c r="P144" s="46"/>
      <c r="Q144" s="47"/>
      <c r="R144" s="44"/>
      <c r="S144" s="44"/>
    </row>
    <row r="145" spans="1:19" x14ac:dyDescent="0.25">
      <c r="A145" s="44"/>
      <c r="B145" s="43"/>
      <c r="C145" s="44"/>
      <c r="D145" s="44"/>
      <c r="E145" s="44"/>
      <c r="F145" s="44"/>
      <c r="G145" s="45"/>
      <c r="H145" s="45"/>
      <c r="I145" s="45"/>
      <c r="J145" s="44"/>
      <c r="K145" s="44"/>
      <c r="L145" s="44"/>
      <c r="M145" s="46"/>
      <c r="N145" s="46"/>
      <c r="O145" s="46"/>
      <c r="P145" s="46"/>
      <c r="Q145" s="47"/>
      <c r="R145" s="44"/>
      <c r="S145" s="44"/>
    </row>
    <row r="146" spans="1:19" x14ac:dyDescent="0.25">
      <c r="A146" s="44"/>
      <c r="B146" s="43"/>
      <c r="C146" s="44"/>
      <c r="D146" s="44"/>
      <c r="E146" s="44"/>
      <c r="F146" s="44"/>
      <c r="G146" s="45"/>
      <c r="H146" s="45"/>
      <c r="I146" s="45"/>
      <c r="J146" s="44"/>
      <c r="K146" s="44"/>
      <c r="L146" s="44"/>
      <c r="M146" s="46"/>
      <c r="N146" s="46"/>
      <c r="O146" s="46"/>
      <c r="P146" s="46"/>
      <c r="Q146" s="47"/>
      <c r="R146" s="44"/>
      <c r="S146" s="44"/>
    </row>
    <row r="147" spans="1:19" x14ac:dyDescent="0.25">
      <c r="A147" s="44"/>
      <c r="B147" s="43"/>
      <c r="C147" s="44"/>
      <c r="D147" s="44"/>
      <c r="E147" s="44"/>
      <c r="F147" s="44"/>
      <c r="G147" s="45"/>
      <c r="H147" s="45"/>
      <c r="I147" s="45"/>
      <c r="J147" s="44"/>
      <c r="K147" s="44"/>
      <c r="L147" s="44"/>
      <c r="M147" s="46"/>
      <c r="N147" s="46"/>
      <c r="O147" s="46"/>
      <c r="P147" s="46"/>
      <c r="Q147" s="47"/>
      <c r="R147" s="44"/>
      <c r="S147" s="44"/>
    </row>
    <row r="148" spans="1:19" x14ac:dyDescent="0.25">
      <c r="A148" s="44"/>
      <c r="B148" s="43"/>
      <c r="C148" s="44"/>
      <c r="D148" s="44"/>
      <c r="E148" s="44"/>
      <c r="F148" s="44"/>
      <c r="G148" s="45"/>
      <c r="H148" s="45"/>
      <c r="I148" s="45"/>
      <c r="J148" s="44"/>
      <c r="K148" s="44"/>
      <c r="L148" s="44"/>
      <c r="M148" s="46"/>
      <c r="N148" s="46"/>
      <c r="O148" s="46"/>
      <c r="P148" s="46"/>
      <c r="Q148" s="47"/>
      <c r="R148" s="44"/>
      <c r="S148" s="44"/>
    </row>
    <row r="149" spans="1:19" x14ac:dyDescent="0.25">
      <c r="A149" s="44"/>
      <c r="B149" s="43"/>
      <c r="C149" s="44"/>
      <c r="D149" s="44"/>
      <c r="E149" s="44"/>
      <c r="F149" s="44"/>
      <c r="G149" s="45"/>
      <c r="H149" s="45"/>
      <c r="I149" s="45"/>
      <c r="J149" s="44"/>
      <c r="K149" s="44"/>
      <c r="L149" s="44"/>
      <c r="M149" s="46"/>
      <c r="N149" s="46"/>
      <c r="O149" s="46"/>
      <c r="P149" s="46"/>
      <c r="Q149" s="47"/>
      <c r="R149" s="44"/>
      <c r="S149" s="44"/>
    </row>
    <row r="150" spans="1:19" x14ac:dyDescent="0.25">
      <c r="A150" s="44"/>
      <c r="B150" s="43"/>
      <c r="C150" s="44"/>
      <c r="D150" s="44"/>
      <c r="E150" s="44"/>
      <c r="F150" s="44"/>
      <c r="G150" s="45"/>
      <c r="H150" s="45"/>
      <c r="I150" s="45"/>
      <c r="J150" s="44"/>
      <c r="K150" s="44"/>
      <c r="L150" s="44"/>
      <c r="M150" s="46"/>
      <c r="N150" s="46"/>
      <c r="O150" s="46"/>
      <c r="P150" s="46"/>
      <c r="Q150" s="47"/>
      <c r="R150" s="44"/>
      <c r="S150" s="44"/>
    </row>
    <row r="151" spans="1:19" x14ac:dyDescent="0.25">
      <c r="A151" s="44"/>
      <c r="B151" s="43"/>
      <c r="C151" s="44"/>
      <c r="D151" s="44"/>
      <c r="E151" s="44"/>
      <c r="F151" s="44"/>
      <c r="G151" s="45"/>
      <c r="H151" s="45"/>
      <c r="I151" s="45"/>
      <c r="J151" s="44"/>
      <c r="K151" s="44"/>
      <c r="L151" s="44"/>
      <c r="M151" s="46"/>
      <c r="N151" s="46"/>
      <c r="O151" s="46"/>
      <c r="P151" s="46"/>
      <c r="Q151" s="47"/>
      <c r="R151" s="44"/>
      <c r="S151" s="44"/>
    </row>
    <row r="152" spans="1:19" x14ac:dyDescent="0.25">
      <c r="A152" s="44"/>
      <c r="B152" s="43"/>
      <c r="C152" s="44"/>
      <c r="D152" s="44"/>
      <c r="E152" s="44"/>
      <c r="F152" s="44"/>
      <c r="G152" s="45"/>
      <c r="H152" s="45"/>
      <c r="I152" s="45"/>
      <c r="J152" s="44"/>
      <c r="K152" s="44"/>
      <c r="L152" s="44"/>
      <c r="M152" s="46"/>
      <c r="N152" s="46"/>
      <c r="O152" s="46"/>
      <c r="P152" s="46"/>
      <c r="Q152" s="47"/>
      <c r="R152" s="44"/>
      <c r="S152" s="44"/>
    </row>
    <row r="153" spans="1:19" x14ac:dyDescent="0.25">
      <c r="A153" s="44"/>
      <c r="B153" s="43"/>
      <c r="C153" s="44"/>
      <c r="D153" s="44"/>
      <c r="E153" s="44"/>
      <c r="F153" s="44"/>
      <c r="G153" s="45"/>
      <c r="H153" s="45"/>
      <c r="I153" s="45"/>
      <c r="J153" s="44"/>
      <c r="K153" s="44"/>
      <c r="L153" s="44"/>
      <c r="M153" s="46"/>
      <c r="N153" s="46"/>
      <c r="O153" s="46"/>
      <c r="P153" s="46"/>
      <c r="Q153" s="47"/>
      <c r="R153" s="44"/>
      <c r="S153" s="44"/>
    </row>
    <row r="154" spans="1:19" x14ac:dyDescent="0.25">
      <c r="A154" s="44"/>
      <c r="B154" s="43"/>
      <c r="C154" s="44"/>
      <c r="D154" s="44"/>
      <c r="E154" s="44"/>
      <c r="F154" s="44"/>
      <c r="G154" s="45"/>
      <c r="H154" s="45"/>
      <c r="I154" s="45"/>
      <c r="J154" s="44"/>
      <c r="K154" s="44"/>
      <c r="L154" s="44"/>
      <c r="M154" s="46"/>
      <c r="N154" s="46"/>
      <c r="O154" s="46"/>
      <c r="P154" s="46"/>
      <c r="Q154" s="47"/>
      <c r="R154" s="44"/>
      <c r="S154" s="44"/>
    </row>
    <row r="155" spans="1:19" x14ac:dyDescent="0.25">
      <c r="A155" s="44"/>
      <c r="B155" s="43"/>
      <c r="C155" s="44"/>
      <c r="D155" s="44"/>
      <c r="E155" s="44"/>
      <c r="F155" s="44"/>
      <c r="G155" s="45"/>
      <c r="H155" s="45"/>
      <c r="I155" s="45"/>
      <c r="J155" s="44"/>
      <c r="K155" s="44"/>
      <c r="L155" s="44"/>
      <c r="M155" s="46"/>
      <c r="N155" s="46"/>
      <c r="O155" s="46"/>
      <c r="P155" s="46"/>
      <c r="Q155" s="47"/>
      <c r="R155" s="44"/>
      <c r="S155" s="44"/>
    </row>
    <row r="156" spans="1:19" x14ac:dyDescent="0.25">
      <c r="A156" s="44"/>
      <c r="B156" s="43"/>
      <c r="C156" s="44"/>
      <c r="D156" s="44"/>
      <c r="E156" s="44"/>
      <c r="F156" s="44"/>
      <c r="G156" s="45"/>
      <c r="H156" s="45"/>
      <c r="I156" s="45"/>
      <c r="J156" s="44"/>
      <c r="K156" s="44"/>
      <c r="L156" s="44"/>
      <c r="M156" s="46"/>
      <c r="N156" s="46"/>
      <c r="O156" s="46"/>
      <c r="P156" s="46"/>
      <c r="Q156" s="47"/>
      <c r="R156" s="44"/>
      <c r="S156" s="44"/>
    </row>
    <row r="157" spans="1:19" x14ac:dyDescent="0.25">
      <c r="A157" s="44"/>
      <c r="B157" s="43"/>
      <c r="C157" s="44"/>
      <c r="D157" s="44"/>
      <c r="E157" s="44"/>
      <c r="F157" s="44"/>
      <c r="G157" s="45"/>
      <c r="H157" s="45"/>
      <c r="I157" s="45"/>
      <c r="J157" s="44"/>
      <c r="K157" s="44"/>
      <c r="L157" s="44"/>
      <c r="M157" s="46"/>
      <c r="N157" s="46"/>
      <c r="O157" s="46"/>
      <c r="P157" s="46"/>
      <c r="Q157" s="47"/>
      <c r="R157" s="44"/>
      <c r="S157" s="44"/>
    </row>
    <row r="158" spans="1:19" x14ac:dyDescent="0.25">
      <c r="A158" s="44"/>
      <c r="B158" s="43"/>
      <c r="C158" s="44"/>
      <c r="D158" s="44"/>
      <c r="E158" s="44"/>
      <c r="F158" s="44"/>
      <c r="G158" s="45"/>
      <c r="H158" s="45"/>
      <c r="I158" s="45"/>
      <c r="J158" s="44"/>
      <c r="K158" s="44"/>
      <c r="L158" s="44"/>
      <c r="M158" s="46"/>
      <c r="N158" s="46"/>
      <c r="O158" s="46"/>
      <c r="P158" s="46"/>
      <c r="Q158" s="47"/>
      <c r="R158" s="44"/>
      <c r="S158" s="44"/>
    </row>
    <row r="159" spans="1:19" x14ac:dyDescent="0.25">
      <c r="A159" s="44"/>
      <c r="B159" s="43"/>
      <c r="C159" s="44"/>
      <c r="D159" s="44"/>
      <c r="E159" s="44"/>
      <c r="F159" s="44"/>
      <c r="G159" s="45"/>
      <c r="H159" s="45"/>
      <c r="I159" s="45"/>
      <c r="J159" s="44"/>
      <c r="K159" s="44"/>
      <c r="L159" s="44"/>
      <c r="M159" s="46"/>
      <c r="N159" s="46"/>
      <c r="O159" s="46"/>
      <c r="P159" s="46"/>
      <c r="Q159" s="47"/>
      <c r="R159" s="44"/>
      <c r="S159" s="44"/>
    </row>
    <row r="160" spans="1:19" x14ac:dyDescent="0.25">
      <c r="A160" s="44"/>
      <c r="B160" s="43"/>
      <c r="C160" s="44"/>
      <c r="D160" s="44"/>
      <c r="E160" s="44"/>
      <c r="F160" s="44"/>
      <c r="G160" s="45"/>
      <c r="H160" s="45"/>
      <c r="I160" s="45"/>
      <c r="J160" s="44"/>
      <c r="K160" s="44"/>
      <c r="L160" s="44"/>
      <c r="M160" s="46"/>
      <c r="N160" s="46"/>
      <c r="O160" s="46"/>
      <c r="P160" s="46"/>
      <c r="Q160" s="47"/>
      <c r="R160" s="44"/>
      <c r="S160" s="44"/>
    </row>
    <row r="161" spans="1:19" x14ac:dyDescent="0.25">
      <c r="A161" s="44"/>
      <c r="B161" s="43"/>
      <c r="C161" s="44"/>
      <c r="D161" s="44"/>
      <c r="E161" s="44"/>
      <c r="F161" s="44"/>
      <c r="G161" s="45"/>
      <c r="H161" s="45"/>
      <c r="I161" s="45"/>
      <c r="J161" s="44"/>
      <c r="K161" s="44"/>
      <c r="L161" s="44"/>
      <c r="M161" s="46"/>
      <c r="N161" s="46"/>
      <c r="O161" s="46"/>
      <c r="P161" s="46"/>
      <c r="Q161" s="47"/>
      <c r="R161" s="44"/>
      <c r="S161" s="44"/>
    </row>
    <row r="162" spans="1:19" x14ac:dyDescent="0.25">
      <c r="A162" s="44"/>
      <c r="B162" s="43"/>
      <c r="C162" s="44"/>
      <c r="D162" s="44"/>
      <c r="E162" s="44"/>
      <c r="F162" s="44"/>
      <c r="G162" s="45"/>
      <c r="H162" s="45"/>
      <c r="I162" s="45"/>
      <c r="J162" s="44"/>
      <c r="K162" s="44"/>
      <c r="L162" s="44"/>
      <c r="M162" s="46"/>
      <c r="N162" s="46"/>
      <c r="O162" s="46"/>
      <c r="P162" s="46"/>
      <c r="Q162" s="47"/>
      <c r="R162" s="44"/>
      <c r="S162" s="44"/>
    </row>
    <row r="163" spans="1:19" x14ac:dyDescent="0.25">
      <c r="A163" s="44"/>
      <c r="B163" s="43"/>
      <c r="C163" s="44"/>
      <c r="D163" s="44"/>
      <c r="E163" s="44"/>
      <c r="F163" s="44"/>
      <c r="G163" s="45"/>
      <c r="H163" s="45"/>
      <c r="I163" s="45"/>
      <c r="J163" s="44"/>
      <c r="K163" s="44"/>
      <c r="L163" s="44"/>
      <c r="M163" s="46"/>
      <c r="N163" s="46"/>
      <c r="O163" s="46"/>
      <c r="P163" s="46"/>
      <c r="Q163" s="47"/>
      <c r="R163" s="44"/>
      <c r="S163" s="44"/>
    </row>
    <row r="164" spans="1:19" x14ac:dyDescent="0.25">
      <c r="A164" s="44"/>
      <c r="B164" s="43"/>
      <c r="C164" s="44"/>
      <c r="D164" s="44"/>
      <c r="E164" s="44"/>
      <c r="F164" s="44"/>
      <c r="G164" s="45"/>
      <c r="H164" s="45"/>
      <c r="I164" s="45"/>
      <c r="J164" s="44"/>
      <c r="K164" s="44"/>
      <c r="L164" s="44"/>
      <c r="M164" s="46"/>
      <c r="N164" s="46"/>
      <c r="O164" s="46"/>
      <c r="P164" s="46"/>
      <c r="Q164" s="47"/>
      <c r="R164" s="44"/>
      <c r="S164" s="44"/>
    </row>
    <row r="165" spans="1:19" x14ac:dyDescent="0.25">
      <c r="A165" s="44"/>
      <c r="B165" s="43"/>
      <c r="C165" s="44"/>
      <c r="D165" s="44"/>
      <c r="E165" s="44"/>
      <c r="F165" s="44"/>
      <c r="G165" s="45"/>
      <c r="H165" s="45"/>
      <c r="I165" s="45"/>
      <c r="J165" s="44"/>
      <c r="K165" s="44"/>
      <c r="L165" s="44"/>
      <c r="M165" s="46"/>
      <c r="N165" s="46"/>
      <c r="O165" s="46"/>
      <c r="P165" s="46"/>
      <c r="Q165" s="47"/>
      <c r="R165" s="44"/>
      <c r="S165" s="44"/>
    </row>
    <row r="166" spans="1:19" x14ac:dyDescent="0.25">
      <c r="A166" s="44"/>
      <c r="B166" s="43"/>
      <c r="C166" s="44"/>
      <c r="D166" s="44"/>
      <c r="E166" s="44"/>
      <c r="F166" s="44"/>
      <c r="G166" s="45"/>
      <c r="H166" s="45"/>
      <c r="I166" s="45"/>
      <c r="J166" s="44"/>
      <c r="K166" s="44"/>
      <c r="L166" s="44"/>
      <c r="M166" s="46"/>
      <c r="N166" s="46"/>
      <c r="O166" s="46"/>
      <c r="P166" s="46"/>
      <c r="Q166" s="47"/>
      <c r="R166" s="44"/>
      <c r="S166" s="44"/>
    </row>
    <row r="167" spans="1:19" x14ac:dyDescent="0.25">
      <c r="A167" s="44"/>
      <c r="B167" s="43"/>
      <c r="C167" s="44"/>
      <c r="D167" s="44"/>
      <c r="E167" s="44"/>
      <c r="F167" s="44"/>
      <c r="G167" s="45"/>
      <c r="H167" s="45"/>
      <c r="I167" s="45"/>
      <c r="J167" s="44"/>
      <c r="K167" s="44"/>
      <c r="L167" s="44"/>
      <c r="M167" s="46"/>
      <c r="N167" s="46"/>
      <c r="O167" s="46"/>
      <c r="P167" s="46"/>
      <c r="Q167" s="47"/>
      <c r="R167" s="44"/>
      <c r="S167" s="44"/>
    </row>
    <row r="168" spans="1:19" x14ac:dyDescent="0.25">
      <c r="A168" s="44"/>
      <c r="B168" s="43"/>
      <c r="C168" s="44"/>
      <c r="D168" s="44"/>
      <c r="E168" s="44"/>
      <c r="F168" s="44"/>
      <c r="G168" s="45"/>
      <c r="H168" s="45"/>
      <c r="I168" s="45"/>
      <c r="J168" s="44"/>
      <c r="K168" s="44"/>
      <c r="L168" s="44"/>
      <c r="M168" s="46"/>
      <c r="N168" s="46"/>
      <c r="O168" s="46"/>
      <c r="P168" s="46"/>
      <c r="Q168" s="47"/>
      <c r="R168" s="44"/>
      <c r="S168" s="44"/>
    </row>
    <row r="169" spans="1:19" x14ac:dyDescent="0.25">
      <c r="A169" s="44"/>
      <c r="B169" s="43"/>
      <c r="C169" s="44"/>
      <c r="D169" s="44"/>
      <c r="E169" s="44"/>
      <c r="F169" s="44"/>
      <c r="G169" s="45"/>
      <c r="H169" s="45"/>
      <c r="I169" s="45"/>
      <c r="J169" s="44"/>
      <c r="K169" s="44"/>
      <c r="L169" s="44"/>
      <c r="M169" s="46"/>
      <c r="N169" s="46"/>
      <c r="O169" s="46"/>
      <c r="P169" s="46"/>
      <c r="Q169" s="47"/>
      <c r="R169" s="44"/>
      <c r="S169" s="44"/>
    </row>
    <row r="170" spans="1:19" x14ac:dyDescent="0.25">
      <c r="A170" s="44"/>
      <c r="B170" s="43"/>
      <c r="C170" s="44"/>
      <c r="D170" s="44"/>
      <c r="E170" s="44"/>
      <c r="F170" s="44"/>
      <c r="G170" s="45"/>
      <c r="H170" s="45"/>
      <c r="I170" s="45"/>
      <c r="J170" s="44"/>
      <c r="K170" s="44"/>
      <c r="L170" s="44"/>
      <c r="M170" s="46"/>
      <c r="N170" s="46"/>
      <c r="O170" s="46"/>
      <c r="P170" s="46"/>
      <c r="Q170" s="47"/>
      <c r="R170" s="44"/>
      <c r="S170" s="44"/>
    </row>
    <row r="171" spans="1:19" x14ac:dyDescent="0.25">
      <c r="A171" s="44"/>
      <c r="B171" s="43"/>
      <c r="C171" s="44"/>
      <c r="D171" s="44"/>
      <c r="E171" s="44"/>
      <c r="F171" s="44"/>
      <c r="G171" s="45"/>
      <c r="H171" s="45"/>
      <c r="I171" s="45"/>
      <c r="J171" s="44"/>
      <c r="K171" s="44"/>
      <c r="L171" s="44"/>
      <c r="M171" s="46"/>
      <c r="N171" s="46"/>
      <c r="O171" s="46"/>
      <c r="P171" s="46"/>
      <c r="Q171" s="47"/>
      <c r="R171" s="44"/>
      <c r="S171" s="44"/>
    </row>
    <row r="172" spans="1:19" x14ac:dyDescent="0.25">
      <c r="A172" s="44"/>
      <c r="B172" s="43"/>
      <c r="C172" s="44"/>
      <c r="D172" s="44"/>
      <c r="E172" s="44"/>
      <c r="F172" s="44"/>
      <c r="G172" s="45"/>
      <c r="H172" s="45"/>
      <c r="I172" s="45"/>
      <c r="J172" s="44"/>
      <c r="K172" s="44"/>
      <c r="L172" s="44"/>
      <c r="M172" s="46"/>
      <c r="N172" s="46"/>
      <c r="O172" s="46"/>
      <c r="P172" s="46"/>
      <c r="Q172" s="47"/>
      <c r="R172" s="44"/>
      <c r="S172" s="44"/>
    </row>
    <row r="173" spans="1:19" x14ac:dyDescent="0.25">
      <c r="A173" s="44"/>
      <c r="B173" s="43"/>
      <c r="C173" s="44"/>
      <c r="D173" s="44"/>
      <c r="E173" s="44"/>
      <c r="F173" s="44"/>
      <c r="G173" s="45"/>
      <c r="H173" s="45"/>
      <c r="I173" s="45"/>
      <c r="J173" s="44"/>
      <c r="K173" s="44"/>
      <c r="L173" s="44"/>
      <c r="M173" s="46"/>
      <c r="N173" s="46"/>
      <c r="O173" s="46"/>
      <c r="P173" s="46"/>
      <c r="Q173" s="47"/>
      <c r="R173" s="44"/>
      <c r="S173" s="44"/>
    </row>
    <row r="174" spans="1:19" x14ac:dyDescent="0.25">
      <c r="A174" s="44"/>
      <c r="B174" s="43"/>
      <c r="C174" s="44"/>
      <c r="D174" s="44"/>
      <c r="E174" s="44"/>
      <c r="F174" s="44"/>
      <c r="G174" s="45"/>
      <c r="H174" s="45"/>
      <c r="I174" s="45"/>
      <c r="J174" s="44"/>
      <c r="K174" s="44"/>
      <c r="L174" s="44"/>
      <c r="M174" s="46"/>
      <c r="N174" s="46"/>
      <c r="O174" s="46"/>
      <c r="P174" s="46"/>
      <c r="Q174" s="47"/>
      <c r="R174" s="44"/>
      <c r="S174" s="44"/>
    </row>
    <row r="175" spans="1:19" x14ac:dyDescent="0.25">
      <c r="A175" s="44"/>
      <c r="B175" s="43"/>
      <c r="C175" s="44"/>
      <c r="D175" s="44"/>
      <c r="E175" s="44"/>
      <c r="F175" s="44"/>
      <c r="G175" s="45"/>
      <c r="H175" s="45"/>
      <c r="I175" s="45"/>
      <c r="J175" s="44"/>
      <c r="K175" s="44"/>
      <c r="L175" s="44"/>
      <c r="M175" s="46"/>
      <c r="N175" s="46"/>
      <c r="O175" s="46"/>
      <c r="P175" s="46"/>
      <c r="Q175" s="47"/>
      <c r="R175" s="44"/>
      <c r="S175" s="44"/>
    </row>
    <row r="176" spans="1:19" x14ac:dyDescent="0.25">
      <c r="A176" s="44"/>
      <c r="B176" s="43"/>
      <c r="C176" s="44"/>
      <c r="D176" s="44"/>
      <c r="E176" s="44"/>
      <c r="F176" s="44"/>
      <c r="G176" s="45"/>
      <c r="H176" s="45"/>
      <c r="I176" s="45"/>
      <c r="J176" s="44"/>
      <c r="K176" s="44"/>
      <c r="L176" s="44"/>
      <c r="M176" s="46"/>
      <c r="N176" s="46"/>
      <c r="O176" s="46"/>
      <c r="P176" s="46"/>
      <c r="Q176" s="47"/>
      <c r="R176" s="44"/>
      <c r="S176" s="44"/>
    </row>
    <row r="177" spans="1:19" x14ac:dyDescent="0.25">
      <c r="A177" s="44"/>
      <c r="B177" s="43"/>
      <c r="C177" s="44"/>
      <c r="D177" s="44"/>
      <c r="E177" s="44"/>
      <c r="F177" s="44"/>
      <c r="G177" s="45"/>
      <c r="H177" s="45"/>
      <c r="I177" s="45"/>
      <c r="J177" s="44"/>
      <c r="K177" s="44"/>
      <c r="L177" s="44"/>
      <c r="M177" s="46"/>
      <c r="N177" s="46"/>
      <c r="O177" s="46"/>
      <c r="P177" s="46"/>
      <c r="Q177" s="47"/>
      <c r="R177" s="44"/>
      <c r="S177" s="44"/>
    </row>
    <row r="178" spans="1:19" x14ac:dyDescent="0.25">
      <c r="A178" s="44"/>
      <c r="B178" s="43"/>
      <c r="C178" s="44"/>
      <c r="D178" s="44"/>
      <c r="E178" s="44"/>
      <c r="F178" s="44"/>
      <c r="G178" s="45"/>
      <c r="H178" s="45"/>
      <c r="I178" s="45"/>
      <c r="J178" s="44"/>
      <c r="K178" s="44"/>
      <c r="L178" s="44"/>
      <c r="M178" s="46"/>
      <c r="N178" s="46"/>
      <c r="O178" s="46"/>
      <c r="P178" s="46"/>
      <c r="Q178" s="47"/>
      <c r="R178" s="44"/>
      <c r="S178" s="44"/>
    </row>
    <row r="179" spans="1:19" x14ac:dyDescent="0.25">
      <c r="A179" s="44"/>
      <c r="B179" s="43"/>
      <c r="C179" s="44"/>
      <c r="D179" s="44"/>
      <c r="E179" s="44"/>
      <c r="F179" s="44"/>
      <c r="G179" s="45"/>
      <c r="H179" s="45"/>
      <c r="I179" s="45"/>
      <c r="J179" s="44"/>
      <c r="K179" s="44"/>
      <c r="L179" s="44"/>
      <c r="M179" s="46"/>
      <c r="N179" s="46"/>
      <c r="O179" s="46"/>
      <c r="P179" s="46"/>
      <c r="Q179" s="47"/>
      <c r="R179" s="44"/>
      <c r="S179" s="44"/>
    </row>
    <row r="180" spans="1:19" x14ac:dyDescent="0.25">
      <c r="A180" s="44"/>
      <c r="B180" s="43"/>
      <c r="C180" s="44"/>
      <c r="D180" s="44"/>
      <c r="E180" s="44"/>
      <c r="F180" s="44"/>
      <c r="G180" s="45"/>
      <c r="H180" s="45"/>
      <c r="I180" s="45"/>
      <c r="J180" s="44"/>
      <c r="K180" s="44"/>
      <c r="L180" s="44"/>
      <c r="M180" s="46"/>
      <c r="N180" s="46"/>
      <c r="O180" s="46"/>
      <c r="P180" s="46"/>
      <c r="Q180" s="47"/>
      <c r="R180" s="44"/>
      <c r="S180" s="44"/>
    </row>
    <row r="181" spans="1:19" x14ac:dyDescent="0.25">
      <c r="A181" s="44"/>
      <c r="B181" s="43"/>
      <c r="C181" s="44"/>
      <c r="D181" s="44"/>
      <c r="E181" s="44"/>
      <c r="F181" s="44"/>
      <c r="G181" s="45"/>
      <c r="H181" s="45"/>
      <c r="I181" s="45"/>
      <c r="J181" s="44"/>
      <c r="K181" s="44"/>
      <c r="L181" s="44"/>
      <c r="M181" s="46"/>
      <c r="N181" s="46"/>
      <c r="O181" s="46"/>
      <c r="P181" s="46"/>
      <c r="Q181" s="47"/>
      <c r="R181" s="44"/>
      <c r="S181" s="44"/>
    </row>
    <row r="182" spans="1:19" x14ac:dyDescent="0.25">
      <c r="A182" s="44"/>
      <c r="B182" s="43"/>
      <c r="C182" s="44"/>
      <c r="D182" s="44"/>
      <c r="E182" s="44"/>
      <c r="F182" s="44"/>
      <c r="G182" s="45"/>
      <c r="H182" s="45"/>
      <c r="I182" s="45"/>
      <c r="J182" s="44"/>
      <c r="K182" s="44"/>
      <c r="L182" s="44"/>
      <c r="M182" s="46"/>
      <c r="N182" s="46"/>
      <c r="O182" s="46"/>
      <c r="P182" s="46"/>
      <c r="Q182" s="47"/>
      <c r="R182" s="44"/>
      <c r="S182" s="44"/>
    </row>
    <row r="183" spans="1:19" x14ac:dyDescent="0.25">
      <c r="A183" s="44"/>
      <c r="B183" s="43"/>
      <c r="C183" s="44"/>
      <c r="D183" s="44"/>
      <c r="E183" s="44"/>
      <c r="F183" s="44"/>
      <c r="G183" s="45"/>
      <c r="H183" s="45"/>
      <c r="I183" s="45"/>
      <c r="J183" s="44"/>
      <c r="K183" s="44"/>
      <c r="L183" s="44"/>
      <c r="M183" s="46"/>
      <c r="N183" s="46"/>
      <c r="O183" s="46"/>
      <c r="P183" s="46"/>
      <c r="Q183" s="47"/>
      <c r="R183" s="44"/>
      <c r="S183" s="44"/>
    </row>
    <row r="184" spans="1:19" x14ac:dyDescent="0.25">
      <c r="A184" s="44"/>
      <c r="B184" s="43"/>
      <c r="C184" s="44"/>
      <c r="D184" s="44"/>
      <c r="E184" s="44"/>
      <c r="F184" s="44"/>
      <c r="G184" s="45"/>
      <c r="H184" s="45"/>
      <c r="I184" s="45"/>
      <c r="J184" s="44"/>
      <c r="K184" s="44"/>
      <c r="L184" s="44"/>
      <c r="M184" s="46"/>
      <c r="N184" s="46"/>
      <c r="O184" s="46"/>
      <c r="P184" s="46"/>
      <c r="Q184" s="47"/>
      <c r="R184" s="44"/>
      <c r="S184" s="44"/>
    </row>
    <row r="185" spans="1:19" x14ac:dyDescent="0.25">
      <c r="A185" s="44"/>
      <c r="B185" s="43"/>
      <c r="C185" s="44"/>
      <c r="D185" s="44"/>
      <c r="E185" s="44"/>
      <c r="F185" s="44"/>
      <c r="G185" s="45"/>
      <c r="H185" s="45"/>
      <c r="I185" s="45"/>
      <c r="J185" s="44"/>
      <c r="K185" s="44"/>
      <c r="L185" s="44"/>
      <c r="M185" s="46"/>
      <c r="N185" s="46"/>
      <c r="O185" s="46"/>
      <c r="P185" s="46"/>
      <c r="Q185" s="47"/>
      <c r="R185" s="44"/>
      <c r="S185" s="44"/>
    </row>
    <row r="186" spans="1:19" x14ac:dyDescent="0.25">
      <c r="A186" s="44"/>
      <c r="B186" s="43"/>
      <c r="C186" s="44"/>
      <c r="D186" s="44"/>
      <c r="E186" s="44"/>
      <c r="F186" s="44"/>
      <c r="G186" s="45"/>
      <c r="H186" s="45"/>
      <c r="I186" s="45"/>
      <c r="J186" s="44"/>
      <c r="K186" s="44"/>
      <c r="L186" s="44"/>
      <c r="M186" s="46"/>
      <c r="N186" s="46"/>
      <c r="O186" s="46"/>
      <c r="P186" s="46"/>
      <c r="Q186" s="47"/>
      <c r="R186" s="44"/>
      <c r="S186" s="44"/>
    </row>
    <row r="187" spans="1:19" x14ac:dyDescent="0.25">
      <c r="A187" s="44"/>
      <c r="B187" s="43"/>
      <c r="C187" s="44"/>
      <c r="D187" s="44"/>
      <c r="E187" s="44"/>
      <c r="F187" s="44"/>
      <c r="G187" s="45"/>
      <c r="H187" s="45"/>
      <c r="I187" s="45"/>
      <c r="J187" s="44"/>
      <c r="K187" s="44"/>
      <c r="L187" s="44"/>
      <c r="M187" s="46"/>
      <c r="N187" s="46"/>
      <c r="O187" s="46"/>
      <c r="P187" s="46"/>
      <c r="Q187" s="47"/>
      <c r="R187" s="44"/>
      <c r="S187" s="44"/>
    </row>
    <row r="188" spans="1:19" x14ac:dyDescent="0.25">
      <c r="A188" s="44"/>
      <c r="B188" s="43"/>
      <c r="C188" s="44"/>
      <c r="D188" s="44"/>
      <c r="E188" s="44"/>
      <c r="F188" s="44"/>
      <c r="G188" s="45"/>
      <c r="H188" s="45"/>
      <c r="I188" s="45"/>
      <c r="J188" s="44"/>
      <c r="K188" s="44"/>
      <c r="L188" s="44"/>
      <c r="M188" s="46"/>
      <c r="N188" s="46"/>
      <c r="O188" s="46"/>
      <c r="P188" s="46"/>
      <c r="Q188" s="47"/>
      <c r="R188" s="44"/>
      <c r="S188" s="44"/>
    </row>
    <row r="189" spans="1:19" x14ac:dyDescent="0.25">
      <c r="A189" s="44"/>
      <c r="B189" s="43"/>
      <c r="C189" s="44"/>
      <c r="D189" s="44"/>
      <c r="E189" s="44"/>
      <c r="F189" s="44"/>
      <c r="G189" s="45"/>
      <c r="H189" s="45"/>
      <c r="I189" s="45"/>
      <c r="J189" s="44"/>
      <c r="K189" s="44"/>
      <c r="L189" s="44"/>
      <c r="M189" s="46"/>
      <c r="N189" s="46"/>
      <c r="O189" s="46"/>
      <c r="P189" s="46"/>
      <c r="Q189" s="47"/>
      <c r="R189" s="44"/>
      <c r="S189" s="44"/>
    </row>
    <row r="190" spans="1:19" x14ac:dyDescent="0.25">
      <c r="A190" s="44"/>
      <c r="B190" s="43"/>
      <c r="C190" s="44"/>
      <c r="D190" s="44"/>
      <c r="E190" s="44"/>
      <c r="F190" s="44"/>
      <c r="G190" s="45"/>
      <c r="H190" s="45"/>
      <c r="I190" s="45"/>
      <c r="J190" s="44"/>
      <c r="K190" s="44"/>
      <c r="L190" s="44"/>
      <c r="M190" s="46"/>
      <c r="N190" s="46"/>
      <c r="O190" s="46"/>
      <c r="P190" s="46"/>
      <c r="Q190" s="47"/>
      <c r="R190" s="44"/>
      <c r="S190" s="44"/>
    </row>
    <row r="191" spans="1:19" x14ac:dyDescent="0.25">
      <c r="A191" s="44"/>
      <c r="B191" s="43"/>
      <c r="C191" s="44"/>
      <c r="D191" s="44"/>
      <c r="E191" s="44"/>
      <c r="F191" s="44"/>
      <c r="G191" s="45"/>
      <c r="H191" s="45"/>
      <c r="I191" s="45"/>
      <c r="J191" s="44"/>
      <c r="K191" s="44"/>
      <c r="L191" s="44"/>
      <c r="M191" s="46"/>
      <c r="N191" s="46"/>
      <c r="O191" s="46"/>
      <c r="P191" s="46"/>
      <c r="Q191" s="47"/>
      <c r="R191" s="44"/>
      <c r="S191" s="44"/>
    </row>
    <row r="192" spans="1:19" x14ac:dyDescent="0.25">
      <c r="A192" s="44"/>
      <c r="B192" s="43"/>
      <c r="C192" s="44"/>
      <c r="D192" s="44"/>
      <c r="E192" s="44"/>
      <c r="F192" s="44"/>
      <c r="G192" s="45"/>
      <c r="H192" s="45"/>
      <c r="I192" s="45"/>
      <c r="J192" s="44"/>
      <c r="K192" s="44"/>
      <c r="L192" s="44"/>
      <c r="M192" s="46"/>
      <c r="N192" s="46"/>
      <c r="O192" s="46"/>
      <c r="P192" s="46"/>
      <c r="Q192" s="47"/>
      <c r="R192" s="44"/>
      <c r="S192" s="44"/>
    </row>
    <row r="193" spans="1:19" x14ac:dyDescent="0.25">
      <c r="A193" s="44"/>
      <c r="B193" s="43"/>
      <c r="C193" s="44"/>
      <c r="D193" s="44"/>
      <c r="E193" s="44"/>
      <c r="F193" s="44"/>
      <c r="G193" s="45"/>
      <c r="H193" s="45"/>
      <c r="I193" s="45"/>
      <c r="J193" s="44"/>
      <c r="K193" s="44"/>
      <c r="L193" s="44"/>
      <c r="M193" s="46"/>
      <c r="N193" s="46"/>
      <c r="O193" s="46"/>
      <c r="P193" s="46"/>
      <c r="Q193" s="47"/>
      <c r="R193" s="44"/>
      <c r="S193" s="44"/>
    </row>
    <row r="194" spans="1:19" x14ac:dyDescent="0.25">
      <c r="A194" s="44"/>
      <c r="B194" s="43"/>
      <c r="C194" s="44"/>
      <c r="D194" s="44"/>
      <c r="E194" s="44"/>
      <c r="F194" s="44"/>
      <c r="G194" s="45"/>
      <c r="H194" s="45"/>
      <c r="I194" s="45"/>
      <c r="J194" s="44"/>
      <c r="K194" s="44"/>
      <c r="L194" s="44"/>
      <c r="M194" s="46"/>
      <c r="N194" s="46"/>
      <c r="O194" s="46"/>
      <c r="P194" s="46"/>
      <c r="Q194" s="47"/>
      <c r="R194" s="44"/>
      <c r="S194" s="44"/>
    </row>
    <row r="195" spans="1:19" x14ac:dyDescent="0.25">
      <c r="A195" s="44"/>
      <c r="B195" s="43"/>
      <c r="C195" s="44"/>
      <c r="D195" s="44"/>
      <c r="E195" s="44"/>
      <c r="F195" s="44"/>
      <c r="G195" s="45"/>
      <c r="H195" s="45"/>
      <c r="I195" s="45"/>
      <c r="J195" s="44"/>
      <c r="K195" s="44"/>
      <c r="L195" s="44"/>
      <c r="M195" s="46"/>
      <c r="N195" s="46"/>
      <c r="O195" s="46"/>
      <c r="P195" s="46"/>
      <c r="Q195" s="47"/>
      <c r="R195" s="44"/>
      <c r="S195" s="44"/>
    </row>
    <row r="196" spans="1:19" x14ac:dyDescent="0.25">
      <c r="A196" s="44"/>
      <c r="B196" s="43"/>
      <c r="C196" s="44"/>
      <c r="D196" s="44"/>
      <c r="E196" s="44"/>
      <c r="F196" s="44"/>
      <c r="G196" s="45"/>
      <c r="H196" s="45"/>
      <c r="I196" s="45"/>
      <c r="J196" s="44"/>
      <c r="K196" s="44"/>
      <c r="L196" s="44"/>
      <c r="M196" s="46"/>
      <c r="N196" s="46"/>
      <c r="O196" s="46"/>
      <c r="P196" s="46"/>
      <c r="Q196" s="47"/>
      <c r="R196" s="44"/>
      <c r="S196" s="44"/>
    </row>
    <row r="197" spans="1:19" x14ac:dyDescent="0.25">
      <c r="A197" s="44"/>
      <c r="B197" s="43"/>
      <c r="C197" s="44"/>
      <c r="D197" s="44"/>
      <c r="E197" s="44"/>
      <c r="F197" s="44"/>
      <c r="G197" s="45"/>
      <c r="H197" s="45"/>
      <c r="I197" s="45"/>
      <c r="J197" s="44"/>
      <c r="K197" s="44"/>
      <c r="L197" s="44"/>
      <c r="M197" s="46"/>
      <c r="N197" s="46"/>
      <c r="O197" s="46"/>
      <c r="P197" s="46"/>
      <c r="Q197" s="47"/>
      <c r="R197" s="44"/>
      <c r="S197" s="44"/>
    </row>
    <row r="198" spans="1:19" x14ac:dyDescent="0.25">
      <c r="A198" s="44"/>
      <c r="B198" s="43"/>
      <c r="C198" s="44"/>
      <c r="D198" s="44"/>
      <c r="E198" s="44"/>
      <c r="F198" s="44"/>
      <c r="G198" s="45"/>
      <c r="H198" s="45"/>
      <c r="I198" s="45"/>
      <c r="J198" s="44"/>
      <c r="K198" s="44"/>
      <c r="L198" s="44"/>
      <c r="M198" s="46"/>
      <c r="N198" s="46"/>
      <c r="O198" s="46"/>
      <c r="P198" s="46"/>
      <c r="Q198" s="47"/>
      <c r="R198" s="44"/>
      <c r="S198" s="44"/>
    </row>
    <row r="199" spans="1:19" x14ac:dyDescent="0.25">
      <c r="A199" s="44"/>
      <c r="B199" s="43"/>
      <c r="C199" s="44"/>
      <c r="D199" s="44"/>
      <c r="E199" s="44"/>
      <c r="F199" s="44"/>
      <c r="G199" s="45"/>
      <c r="H199" s="45"/>
      <c r="I199" s="45"/>
      <c r="J199" s="44"/>
      <c r="K199" s="44"/>
      <c r="L199" s="44"/>
      <c r="M199" s="46"/>
      <c r="N199" s="46"/>
      <c r="O199" s="46"/>
      <c r="P199" s="46"/>
      <c r="Q199" s="47"/>
      <c r="R199" s="44"/>
      <c r="S199" s="44"/>
    </row>
    <row r="200" spans="1:19" x14ac:dyDescent="0.25">
      <c r="A200" s="44"/>
      <c r="B200" s="43"/>
      <c r="C200" s="44"/>
      <c r="D200" s="44"/>
      <c r="E200" s="44"/>
      <c r="F200" s="44"/>
      <c r="G200" s="45"/>
      <c r="H200" s="45"/>
      <c r="I200" s="45"/>
      <c r="J200" s="44"/>
      <c r="K200" s="44"/>
      <c r="L200" s="44"/>
      <c r="M200" s="46"/>
      <c r="N200" s="46"/>
      <c r="O200" s="46"/>
      <c r="P200" s="46"/>
      <c r="Q200" s="47"/>
      <c r="R200" s="44"/>
      <c r="S200" s="44"/>
    </row>
    <row r="201" spans="1:19" x14ac:dyDescent="0.25">
      <c r="A201" s="44"/>
      <c r="B201" s="43"/>
      <c r="C201" s="44"/>
      <c r="D201" s="44"/>
      <c r="E201" s="44"/>
      <c r="F201" s="44"/>
      <c r="G201" s="45"/>
      <c r="H201" s="45"/>
      <c r="I201" s="45"/>
      <c r="J201" s="44"/>
      <c r="K201" s="44"/>
      <c r="L201" s="44"/>
      <c r="M201" s="46"/>
      <c r="N201" s="46"/>
      <c r="O201" s="46"/>
      <c r="P201" s="46"/>
      <c r="Q201" s="47"/>
      <c r="R201" s="44"/>
      <c r="S201" s="44"/>
    </row>
    <row r="202" spans="1:19" x14ac:dyDescent="0.25">
      <c r="A202" s="44"/>
      <c r="B202" s="43"/>
      <c r="C202" s="44"/>
      <c r="D202" s="44"/>
      <c r="E202" s="44"/>
      <c r="F202" s="44"/>
      <c r="G202" s="45"/>
      <c r="H202" s="45"/>
      <c r="I202" s="45"/>
      <c r="J202" s="44"/>
      <c r="K202" s="44"/>
      <c r="L202" s="44"/>
      <c r="M202" s="46"/>
      <c r="N202" s="46"/>
      <c r="O202" s="46"/>
      <c r="P202" s="46"/>
      <c r="Q202" s="47"/>
      <c r="R202" s="44"/>
      <c r="S202" s="44"/>
    </row>
    <row r="203" spans="1:19" x14ac:dyDescent="0.25">
      <c r="A203" s="44"/>
      <c r="B203" s="43"/>
      <c r="C203" s="44"/>
      <c r="D203" s="44"/>
      <c r="E203" s="44"/>
      <c r="F203" s="44"/>
      <c r="G203" s="45"/>
      <c r="H203" s="45"/>
      <c r="I203" s="45"/>
      <c r="J203" s="44"/>
      <c r="K203" s="44"/>
      <c r="L203" s="44"/>
      <c r="M203" s="46"/>
      <c r="N203" s="46"/>
      <c r="O203" s="46"/>
      <c r="P203" s="46"/>
      <c r="Q203" s="47"/>
      <c r="R203" s="44"/>
      <c r="S203" s="44"/>
    </row>
    <row r="204" spans="1:19" x14ac:dyDescent="0.25">
      <c r="A204" s="44"/>
      <c r="B204" s="43"/>
      <c r="C204" s="44"/>
      <c r="D204" s="44"/>
      <c r="E204" s="44"/>
      <c r="F204" s="44"/>
      <c r="G204" s="45"/>
      <c r="H204" s="45"/>
      <c r="I204" s="45"/>
      <c r="J204" s="44"/>
      <c r="K204" s="44"/>
      <c r="L204" s="44"/>
      <c r="M204" s="46"/>
      <c r="N204" s="46"/>
      <c r="O204" s="46"/>
      <c r="P204" s="46"/>
      <c r="Q204" s="47"/>
      <c r="R204" s="44"/>
      <c r="S204" s="44"/>
    </row>
    <row r="205" spans="1:19" x14ac:dyDescent="0.25">
      <c r="A205" s="44"/>
      <c r="B205" s="43"/>
      <c r="C205" s="44"/>
      <c r="D205" s="44"/>
      <c r="E205" s="44"/>
      <c r="F205" s="44"/>
      <c r="G205" s="45"/>
      <c r="H205" s="45"/>
      <c r="I205" s="45"/>
      <c r="J205" s="44"/>
      <c r="K205" s="44"/>
      <c r="L205" s="44"/>
      <c r="M205" s="46"/>
      <c r="N205" s="46"/>
      <c r="O205" s="46"/>
      <c r="P205" s="46"/>
      <c r="Q205" s="47"/>
      <c r="R205" s="44"/>
      <c r="S205" s="44"/>
    </row>
    <row r="206" spans="1:19" x14ac:dyDescent="0.25">
      <c r="A206" s="44"/>
      <c r="B206" s="43"/>
      <c r="C206" s="44"/>
      <c r="D206" s="44"/>
      <c r="E206" s="44"/>
      <c r="F206" s="44"/>
      <c r="G206" s="45"/>
      <c r="H206" s="45"/>
      <c r="I206" s="45"/>
      <c r="J206" s="44"/>
      <c r="K206" s="44"/>
      <c r="L206" s="44"/>
      <c r="M206" s="46"/>
      <c r="N206" s="46"/>
      <c r="O206" s="46"/>
      <c r="P206" s="46"/>
      <c r="Q206" s="47"/>
      <c r="R206" s="44"/>
      <c r="S206" s="44"/>
    </row>
    <row r="207" spans="1:19" x14ac:dyDescent="0.25">
      <c r="A207" s="44"/>
      <c r="B207" s="43"/>
      <c r="C207" s="44"/>
      <c r="D207" s="44"/>
      <c r="E207" s="44"/>
      <c r="F207" s="44"/>
      <c r="G207" s="45"/>
      <c r="H207" s="45"/>
      <c r="I207" s="45"/>
      <c r="J207" s="44"/>
      <c r="K207" s="44"/>
      <c r="L207" s="44"/>
      <c r="M207" s="46"/>
      <c r="N207" s="46"/>
      <c r="O207" s="46"/>
      <c r="P207" s="46"/>
      <c r="Q207" s="47"/>
      <c r="R207" s="44"/>
      <c r="S207" s="44"/>
    </row>
    <row r="208" spans="1:19" x14ac:dyDescent="0.25">
      <c r="A208" s="44"/>
      <c r="B208" s="43"/>
      <c r="C208" s="44"/>
      <c r="D208" s="44"/>
      <c r="E208" s="44"/>
      <c r="F208" s="44"/>
      <c r="G208" s="45"/>
      <c r="H208" s="45"/>
      <c r="I208" s="45"/>
      <c r="J208" s="44"/>
      <c r="K208" s="44"/>
      <c r="L208" s="44"/>
      <c r="M208" s="46"/>
      <c r="N208" s="46"/>
      <c r="O208" s="46"/>
      <c r="P208" s="46"/>
      <c r="Q208" s="47"/>
      <c r="R208" s="44"/>
      <c r="S208" s="44"/>
    </row>
    <row r="209" spans="1:19" x14ac:dyDescent="0.25">
      <c r="A209" s="44"/>
      <c r="B209" s="43"/>
      <c r="C209" s="44"/>
      <c r="D209" s="44"/>
      <c r="E209" s="44"/>
      <c r="F209" s="44"/>
      <c r="G209" s="45"/>
      <c r="H209" s="45"/>
      <c r="I209" s="45"/>
      <c r="J209" s="44"/>
      <c r="K209" s="44"/>
      <c r="L209" s="44"/>
      <c r="M209" s="46"/>
      <c r="N209" s="46"/>
      <c r="O209" s="46"/>
      <c r="P209" s="46"/>
      <c r="Q209" s="47"/>
      <c r="R209" s="44"/>
      <c r="S209" s="44"/>
    </row>
    <row r="210" spans="1:19" x14ac:dyDescent="0.25">
      <c r="A210" s="44"/>
      <c r="B210" s="43"/>
      <c r="C210" s="44"/>
      <c r="D210" s="44"/>
      <c r="E210" s="44"/>
      <c r="F210" s="44"/>
      <c r="G210" s="45"/>
      <c r="H210" s="45"/>
      <c r="I210" s="45"/>
      <c r="J210" s="44"/>
      <c r="K210" s="44"/>
      <c r="L210" s="44"/>
      <c r="M210" s="46"/>
      <c r="N210" s="46"/>
      <c r="O210" s="46"/>
      <c r="P210" s="46"/>
      <c r="Q210" s="47"/>
      <c r="R210" s="44"/>
      <c r="S210" s="44"/>
    </row>
    <row r="211" spans="1:19" x14ac:dyDescent="0.25">
      <c r="A211" s="44"/>
      <c r="B211" s="43"/>
      <c r="C211" s="44"/>
      <c r="D211" s="44"/>
      <c r="E211" s="44"/>
      <c r="F211" s="44"/>
      <c r="G211" s="45"/>
      <c r="H211" s="45"/>
      <c r="I211" s="45"/>
      <c r="J211" s="44"/>
      <c r="K211" s="44"/>
      <c r="L211" s="44"/>
      <c r="M211" s="46"/>
      <c r="N211" s="46"/>
      <c r="O211" s="46"/>
      <c r="P211" s="46"/>
      <c r="Q211" s="47"/>
      <c r="R211" s="44"/>
      <c r="S211" s="44"/>
    </row>
    <row r="212" spans="1:19" x14ac:dyDescent="0.25">
      <c r="A212" s="44"/>
      <c r="B212" s="43"/>
      <c r="C212" s="44"/>
      <c r="D212" s="44"/>
      <c r="E212" s="44"/>
      <c r="F212" s="44"/>
      <c r="G212" s="45"/>
      <c r="H212" s="45"/>
      <c r="I212" s="45"/>
      <c r="J212" s="44"/>
      <c r="K212" s="44"/>
      <c r="L212" s="44"/>
      <c r="M212" s="46"/>
      <c r="N212" s="46"/>
      <c r="O212" s="46"/>
      <c r="P212" s="46"/>
      <c r="Q212" s="47"/>
      <c r="R212" s="44"/>
      <c r="S212" s="44"/>
    </row>
    <row r="213" spans="1:19" x14ac:dyDescent="0.25">
      <c r="A213" s="44"/>
      <c r="B213" s="43"/>
      <c r="C213" s="44"/>
      <c r="D213" s="44"/>
      <c r="E213" s="44"/>
      <c r="F213" s="44"/>
      <c r="G213" s="45"/>
      <c r="H213" s="45"/>
      <c r="I213" s="45"/>
      <c r="J213" s="44"/>
      <c r="K213" s="44"/>
      <c r="L213" s="44"/>
      <c r="M213" s="46"/>
      <c r="N213" s="46"/>
      <c r="O213" s="46"/>
      <c r="P213" s="46"/>
      <c r="Q213" s="47"/>
      <c r="R213" s="44"/>
      <c r="S213" s="44"/>
    </row>
    <row r="214" spans="1:19" x14ac:dyDescent="0.25">
      <c r="A214" s="44"/>
      <c r="B214" s="43"/>
      <c r="C214" s="44"/>
      <c r="D214" s="44"/>
      <c r="E214" s="44"/>
      <c r="F214" s="44"/>
      <c r="G214" s="45"/>
      <c r="H214" s="45"/>
      <c r="I214" s="45"/>
      <c r="J214" s="44"/>
      <c r="K214" s="44"/>
      <c r="L214" s="44"/>
      <c r="M214" s="46"/>
      <c r="N214" s="46"/>
      <c r="O214" s="46"/>
      <c r="P214" s="46"/>
      <c r="Q214" s="47"/>
      <c r="R214" s="44"/>
      <c r="S214" s="44"/>
    </row>
    <row r="215" spans="1:19" x14ac:dyDescent="0.25">
      <c r="A215" s="44"/>
      <c r="B215" s="43"/>
      <c r="C215" s="44"/>
      <c r="D215" s="44"/>
      <c r="E215" s="44"/>
      <c r="F215" s="44"/>
      <c r="G215" s="45"/>
      <c r="H215" s="45"/>
      <c r="I215" s="45"/>
      <c r="J215" s="44"/>
      <c r="K215" s="44"/>
      <c r="L215" s="44"/>
      <c r="M215" s="46"/>
      <c r="N215" s="46"/>
      <c r="O215" s="46"/>
      <c r="P215" s="46"/>
      <c r="Q215" s="47"/>
      <c r="R215" s="44"/>
      <c r="S215" s="44"/>
    </row>
    <row r="216" spans="1:19" x14ac:dyDescent="0.25">
      <c r="A216" s="44"/>
      <c r="B216" s="43"/>
      <c r="C216" s="44"/>
      <c r="D216" s="44"/>
      <c r="E216" s="44"/>
      <c r="F216" s="44"/>
      <c r="G216" s="45"/>
      <c r="H216" s="45"/>
      <c r="I216" s="45"/>
      <c r="J216" s="44"/>
      <c r="K216" s="44"/>
      <c r="L216" s="44"/>
      <c r="M216" s="46"/>
      <c r="N216" s="46"/>
      <c r="O216" s="46"/>
      <c r="P216" s="46"/>
      <c r="Q216" s="47"/>
      <c r="R216" s="44"/>
      <c r="S216" s="44"/>
    </row>
    <row r="217" spans="1:19" x14ac:dyDescent="0.25">
      <c r="A217" s="44"/>
      <c r="B217" s="43"/>
      <c r="C217" s="44"/>
      <c r="D217" s="44"/>
      <c r="E217" s="44"/>
      <c r="F217" s="44"/>
      <c r="G217" s="45"/>
      <c r="H217" s="45"/>
      <c r="I217" s="45"/>
      <c r="J217" s="44"/>
      <c r="K217" s="44"/>
      <c r="L217" s="44"/>
      <c r="M217" s="46"/>
      <c r="N217" s="46"/>
      <c r="O217" s="46"/>
      <c r="P217" s="46"/>
      <c r="Q217" s="47"/>
      <c r="R217" s="44"/>
      <c r="S217" s="44"/>
    </row>
    <row r="218" spans="1:19" x14ac:dyDescent="0.25">
      <c r="A218" s="44"/>
      <c r="B218" s="43"/>
      <c r="C218" s="44"/>
      <c r="D218" s="44"/>
      <c r="E218" s="44"/>
      <c r="F218" s="44"/>
      <c r="G218" s="45"/>
      <c r="H218" s="45"/>
      <c r="I218" s="45"/>
      <c r="J218" s="44"/>
      <c r="K218" s="44"/>
      <c r="L218" s="44"/>
      <c r="M218" s="46"/>
      <c r="N218" s="46"/>
      <c r="O218" s="46"/>
      <c r="P218" s="46"/>
      <c r="Q218" s="47"/>
      <c r="R218" s="44"/>
      <c r="S218" s="44"/>
    </row>
    <row r="219" spans="1:19" x14ac:dyDescent="0.25">
      <c r="A219" s="44"/>
      <c r="B219" s="43"/>
      <c r="C219" s="44"/>
      <c r="D219" s="44"/>
      <c r="E219" s="44"/>
      <c r="F219" s="44"/>
      <c r="G219" s="45"/>
      <c r="H219" s="45"/>
      <c r="I219" s="45"/>
      <c r="J219" s="44"/>
      <c r="K219" s="44"/>
      <c r="L219" s="44"/>
      <c r="M219" s="46"/>
      <c r="N219" s="46"/>
      <c r="O219" s="46"/>
      <c r="P219" s="46"/>
      <c r="Q219" s="47"/>
      <c r="R219" s="44"/>
      <c r="S219" s="44"/>
    </row>
    <row r="220" spans="1:19" x14ac:dyDescent="0.25">
      <c r="A220" s="44"/>
      <c r="B220" s="43"/>
      <c r="C220" s="44"/>
      <c r="D220" s="44"/>
      <c r="E220" s="44"/>
      <c r="F220" s="44"/>
      <c r="G220" s="45"/>
      <c r="H220" s="45"/>
      <c r="I220" s="45"/>
      <c r="J220" s="44"/>
      <c r="K220" s="44"/>
      <c r="L220" s="44"/>
      <c r="M220" s="46"/>
      <c r="N220" s="46"/>
      <c r="O220" s="46"/>
      <c r="P220" s="46"/>
      <c r="Q220" s="47"/>
      <c r="R220" s="44"/>
      <c r="S220" s="44"/>
    </row>
    <row r="221" spans="1:19" x14ac:dyDescent="0.25">
      <c r="A221" s="44"/>
      <c r="B221" s="43"/>
      <c r="C221" s="44"/>
      <c r="D221" s="44"/>
      <c r="E221" s="44"/>
      <c r="F221" s="44"/>
      <c r="G221" s="45"/>
      <c r="H221" s="45"/>
      <c r="I221" s="45"/>
      <c r="J221" s="44"/>
      <c r="K221" s="44"/>
      <c r="L221" s="44"/>
      <c r="M221" s="46"/>
      <c r="N221" s="46"/>
      <c r="O221" s="46"/>
      <c r="P221" s="46"/>
      <c r="Q221" s="47"/>
      <c r="R221" s="44"/>
      <c r="S221" s="44"/>
    </row>
    <row r="222" spans="1:19" x14ac:dyDescent="0.25">
      <c r="A222" s="44"/>
      <c r="B222" s="43"/>
      <c r="C222" s="44"/>
      <c r="D222" s="44"/>
      <c r="E222" s="44"/>
      <c r="F222" s="44"/>
      <c r="G222" s="45"/>
      <c r="H222" s="45"/>
      <c r="I222" s="45"/>
      <c r="J222" s="44"/>
      <c r="K222" s="44"/>
      <c r="L222" s="44"/>
      <c r="M222" s="46"/>
      <c r="N222" s="46"/>
      <c r="O222" s="46"/>
      <c r="P222" s="46"/>
      <c r="Q222" s="47"/>
      <c r="R222" s="44"/>
      <c r="S222" s="44"/>
    </row>
    <row r="223" spans="1:19" x14ac:dyDescent="0.25">
      <c r="A223" s="44"/>
      <c r="B223" s="43"/>
      <c r="C223" s="44"/>
      <c r="D223" s="44"/>
      <c r="E223" s="44"/>
      <c r="F223" s="44"/>
      <c r="G223" s="45"/>
      <c r="H223" s="45"/>
      <c r="I223" s="45"/>
      <c r="J223" s="44"/>
      <c r="K223" s="44"/>
      <c r="L223" s="44"/>
      <c r="M223" s="46"/>
      <c r="N223" s="46"/>
      <c r="O223" s="46"/>
      <c r="P223" s="46"/>
      <c r="Q223" s="47"/>
      <c r="R223" s="44"/>
      <c r="S223" s="44"/>
    </row>
    <row r="224" spans="1:19" x14ac:dyDescent="0.25">
      <c r="A224" s="44"/>
      <c r="B224" s="43"/>
      <c r="C224" s="44"/>
      <c r="D224" s="44"/>
      <c r="E224" s="44"/>
      <c r="F224" s="44"/>
      <c r="G224" s="45"/>
      <c r="H224" s="45"/>
      <c r="I224" s="45"/>
      <c r="J224" s="44"/>
      <c r="K224" s="44"/>
      <c r="L224" s="44"/>
      <c r="M224" s="46"/>
      <c r="N224" s="46"/>
      <c r="O224" s="46"/>
      <c r="P224" s="46"/>
      <c r="Q224" s="47"/>
      <c r="R224" s="44"/>
      <c r="S224" s="44"/>
    </row>
    <row r="225" spans="1:19" x14ac:dyDescent="0.25">
      <c r="A225" s="44"/>
      <c r="B225" s="43"/>
      <c r="C225" s="44"/>
      <c r="D225" s="44"/>
      <c r="E225" s="44"/>
      <c r="F225" s="44"/>
      <c r="G225" s="45"/>
      <c r="H225" s="45"/>
      <c r="I225" s="45"/>
      <c r="J225" s="44"/>
      <c r="K225" s="44"/>
      <c r="L225" s="44"/>
      <c r="M225" s="46"/>
      <c r="N225" s="46"/>
      <c r="O225" s="46"/>
      <c r="P225" s="46"/>
      <c r="Q225" s="47"/>
      <c r="R225" s="44"/>
      <c r="S225" s="44"/>
    </row>
    <row r="226" spans="1:19" x14ac:dyDescent="0.25">
      <c r="A226" s="44"/>
      <c r="B226" s="43"/>
      <c r="C226" s="44"/>
      <c r="D226" s="44"/>
      <c r="E226" s="44"/>
      <c r="F226" s="44"/>
      <c r="G226" s="45"/>
      <c r="H226" s="45"/>
      <c r="I226" s="45"/>
      <c r="J226" s="44"/>
      <c r="K226" s="44"/>
      <c r="L226" s="44"/>
      <c r="M226" s="46"/>
      <c r="N226" s="46"/>
      <c r="O226" s="46"/>
      <c r="P226" s="46"/>
      <c r="Q226" s="47"/>
      <c r="R226" s="44"/>
      <c r="S226" s="44"/>
    </row>
    <row r="227" spans="1:19" x14ac:dyDescent="0.25">
      <c r="A227" s="44"/>
      <c r="B227" s="43"/>
      <c r="C227" s="44"/>
      <c r="D227" s="44"/>
      <c r="E227" s="44"/>
      <c r="F227" s="44"/>
      <c r="G227" s="45"/>
      <c r="H227" s="45"/>
      <c r="I227" s="45"/>
      <c r="J227" s="44"/>
      <c r="K227" s="44"/>
      <c r="L227" s="44"/>
      <c r="M227" s="46"/>
      <c r="N227" s="46"/>
      <c r="O227" s="46"/>
      <c r="P227" s="46"/>
      <c r="Q227" s="47"/>
      <c r="R227" s="44"/>
      <c r="S227" s="44"/>
    </row>
    <row r="228" spans="1:19" x14ac:dyDescent="0.25">
      <c r="A228" s="44"/>
      <c r="B228" s="43"/>
      <c r="C228" s="44"/>
      <c r="D228" s="44"/>
      <c r="E228" s="44"/>
      <c r="F228" s="44"/>
      <c r="G228" s="45"/>
      <c r="H228" s="45"/>
      <c r="I228" s="45"/>
      <c r="J228" s="44"/>
      <c r="K228" s="44"/>
      <c r="L228" s="44"/>
      <c r="M228" s="46"/>
      <c r="N228" s="46"/>
      <c r="O228" s="46"/>
      <c r="P228" s="46"/>
      <c r="Q228" s="47"/>
      <c r="R228" s="44"/>
      <c r="S228" s="44"/>
    </row>
    <row r="229" spans="1:19" x14ac:dyDescent="0.25">
      <c r="A229" s="44"/>
      <c r="B229" s="43"/>
      <c r="C229" s="44"/>
      <c r="D229" s="44"/>
      <c r="E229" s="44"/>
      <c r="F229" s="44"/>
      <c r="G229" s="45"/>
      <c r="H229" s="45"/>
      <c r="I229" s="45"/>
      <c r="J229" s="44"/>
      <c r="K229" s="44"/>
      <c r="L229" s="44"/>
      <c r="M229" s="46"/>
      <c r="N229" s="46"/>
      <c r="O229" s="46"/>
      <c r="P229" s="46"/>
      <c r="Q229" s="47"/>
      <c r="R229" s="44"/>
      <c r="S229" s="44"/>
    </row>
    <row r="230" spans="1:19" x14ac:dyDescent="0.25">
      <c r="A230" s="44"/>
      <c r="B230" s="43"/>
      <c r="C230" s="44"/>
      <c r="D230" s="44"/>
      <c r="E230" s="44"/>
      <c r="F230" s="44"/>
      <c r="G230" s="45"/>
      <c r="H230" s="45"/>
      <c r="I230" s="45"/>
      <c r="J230" s="44"/>
      <c r="K230" s="44"/>
      <c r="L230" s="44"/>
      <c r="M230" s="46"/>
      <c r="N230" s="46"/>
      <c r="O230" s="46"/>
      <c r="P230" s="46"/>
      <c r="Q230" s="47"/>
      <c r="R230" s="44"/>
      <c r="S230" s="44"/>
    </row>
    <row r="231" spans="1:19" x14ac:dyDescent="0.25">
      <c r="A231" s="44"/>
      <c r="B231" s="43"/>
      <c r="C231" s="44"/>
      <c r="D231" s="44"/>
      <c r="E231" s="44"/>
      <c r="F231" s="44"/>
      <c r="G231" s="45"/>
      <c r="H231" s="45"/>
      <c r="I231" s="45"/>
      <c r="J231" s="44"/>
      <c r="K231" s="44"/>
      <c r="L231" s="44"/>
      <c r="M231" s="46"/>
      <c r="N231" s="46"/>
      <c r="O231" s="46"/>
      <c r="P231" s="46"/>
      <c r="Q231" s="47"/>
      <c r="R231" s="44"/>
      <c r="S231" s="44"/>
    </row>
    <row r="232" spans="1:19" x14ac:dyDescent="0.25">
      <c r="A232" s="44"/>
      <c r="B232" s="43"/>
      <c r="C232" s="44"/>
      <c r="D232" s="44"/>
      <c r="E232" s="44"/>
      <c r="F232" s="44"/>
      <c r="G232" s="45"/>
      <c r="H232" s="45"/>
      <c r="I232" s="45"/>
      <c r="J232" s="44"/>
      <c r="K232" s="44"/>
      <c r="L232" s="44"/>
      <c r="M232" s="46"/>
      <c r="N232" s="46"/>
      <c r="O232" s="46"/>
      <c r="P232" s="46"/>
      <c r="Q232" s="47"/>
      <c r="R232" s="44"/>
      <c r="S232" s="44"/>
    </row>
    <row r="233" spans="1:19" x14ac:dyDescent="0.25">
      <c r="A233" s="44"/>
      <c r="B233" s="43"/>
      <c r="C233" s="44"/>
      <c r="D233" s="44"/>
      <c r="E233" s="44"/>
      <c r="F233" s="44"/>
      <c r="G233" s="45"/>
      <c r="H233" s="45"/>
      <c r="I233" s="45"/>
      <c r="J233" s="44"/>
      <c r="K233" s="44"/>
      <c r="L233" s="44"/>
      <c r="M233" s="46"/>
      <c r="N233" s="46"/>
      <c r="O233" s="46"/>
      <c r="P233" s="46"/>
      <c r="Q233" s="47"/>
      <c r="R233" s="44"/>
      <c r="S233" s="44"/>
    </row>
    <row r="234" spans="1:19" x14ac:dyDescent="0.25">
      <c r="A234" s="44"/>
      <c r="B234" s="43"/>
      <c r="C234" s="44"/>
      <c r="D234" s="44"/>
      <c r="E234" s="44"/>
      <c r="F234" s="44"/>
      <c r="G234" s="45"/>
      <c r="H234" s="45"/>
      <c r="I234" s="45"/>
      <c r="J234" s="44"/>
      <c r="K234" s="44"/>
      <c r="L234" s="44"/>
      <c r="M234" s="46"/>
      <c r="N234" s="46"/>
      <c r="O234" s="46"/>
      <c r="P234" s="46"/>
      <c r="Q234" s="47"/>
      <c r="R234" s="44"/>
      <c r="S234" s="44"/>
    </row>
    <row r="235" spans="1:19" x14ac:dyDescent="0.25">
      <c r="A235" s="44"/>
      <c r="B235" s="43"/>
      <c r="C235" s="44"/>
      <c r="D235" s="44"/>
      <c r="E235" s="44"/>
      <c r="F235" s="44"/>
      <c r="G235" s="45"/>
      <c r="H235" s="45"/>
      <c r="I235" s="45"/>
      <c r="J235" s="44"/>
      <c r="K235" s="44"/>
      <c r="L235" s="44"/>
      <c r="M235" s="46"/>
      <c r="N235" s="46"/>
      <c r="O235" s="46"/>
      <c r="P235" s="46"/>
      <c r="Q235" s="47"/>
      <c r="R235" s="44"/>
      <c r="S235" s="44"/>
    </row>
    <row r="236" spans="1:19" x14ac:dyDescent="0.25">
      <c r="A236" s="44"/>
      <c r="B236" s="43"/>
      <c r="C236" s="44"/>
      <c r="D236" s="44"/>
      <c r="E236" s="44"/>
      <c r="F236" s="44"/>
      <c r="G236" s="45"/>
      <c r="H236" s="45"/>
      <c r="I236" s="45"/>
      <c r="J236" s="44"/>
      <c r="K236" s="44"/>
      <c r="L236" s="44"/>
      <c r="M236" s="46"/>
      <c r="N236" s="46"/>
      <c r="O236" s="46"/>
      <c r="P236" s="46"/>
      <c r="Q236" s="47"/>
      <c r="R236" s="44"/>
      <c r="S236" s="44"/>
    </row>
    <row r="237" spans="1:19" x14ac:dyDescent="0.25">
      <c r="A237" s="44"/>
      <c r="B237" s="43"/>
      <c r="C237" s="44"/>
      <c r="D237" s="44"/>
      <c r="E237" s="44"/>
      <c r="F237" s="44"/>
      <c r="G237" s="45"/>
      <c r="H237" s="45"/>
      <c r="I237" s="45"/>
      <c r="J237" s="44"/>
      <c r="K237" s="44"/>
      <c r="L237" s="44"/>
      <c r="M237" s="46"/>
      <c r="N237" s="46"/>
      <c r="O237" s="46"/>
      <c r="P237" s="46"/>
      <c r="Q237" s="47"/>
      <c r="R237" s="44"/>
      <c r="S237" s="44"/>
    </row>
    <row r="238" spans="1:19" x14ac:dyDescent="0.25">
      <c r="A238" s="44"/>
      <c r="B238" s="43"/>
      <c r="C238" s="44"/>
      <c r="D238" s="44"/>
      <c r="E238" s="44"/>
      <c r="F238" s="44"/>
      <c r="G238" s="45"/>
      <c r="H238" s="45"/>
      <c r="I238" s="45"/>
      <c r="J238" s="44"/>
      <c r="K238" s="44"/>
      <c r="L238" s="44"/>
      <c r="M238" s="46"/>
      <c r="N238" s="46"/>
      <c r="O238" s="46"/>
      <c r="P238" s="46"/>
      <c r="Q238" s="47"/>
      <c r="R238" s="44"/>
      <c r="S238" s="44"/>
    </row>
    <row r="239" spans="1:19" x14ac:dyDescent="0.25">
      <c r="A239" s="44"/>
      <c r="B239" s="43"/>
      <c r="C239" s="44"/>
      <c r="D239" s="44"/>
      <c r="E239" s="44"/>
      <c r="F239" s="44"/>
      <c r="G239" s="45"/>
      <c r="H239" s="45"/>
      <c r="I239" s="45"/>
      <c r="J239" s="44"/>
      <c r="K239" s="44"/>
      <c r="L239" s="44"/>
      <c r="M239" s="46"/>
      <c r="N239" s="46"/>
      <c r="O239" s="46"/>
      <c r="P239" s="46"/>
      <c r="Q239" s="47"/>
      <c r="R239" s="44"/>
      <c r="S239" s="44"/>
    </row>
    <row r="240" spans="1:19" x14ac:dyDescent="0.25">
      <c r="A240" s="44"/>
      <c r="B240" s="43"/>
      <c r="C240" s="44"/>
      <c r="D240" s="44"/>
      <c r="E240" s="44"/>
      <c r="F240" s="44"/>
      <c r="G240" s="45"/>
      <c r="H240" s="45"/>
      <c r="I240" s="45"/>
      <c r="J240" s="44"/>
      <c r="K240" s="44"/>
      <c r="L240" s="44"/>
      <c r="M240" s="46"/>
      <c r="N240" s="46"/>
      <c r="O240" s="46"/>
      <c r="P240" s="46"/>
      <c r="Q240" s="47"/>
      <c r="R240" s="44"/>
      <c r="S240" s="44"/>
    </row>
    <row r="241" spans="1:19" x14ac:dyDescent="0.25">
      <c r="A241" s="44"/>
      <c r="B241" s="43"/>
      <c r="C241" s="44"/>
      <c r="D241" s="44"/>
      <c r="E241" s="44"/>
      <c r="F241" s="44"/>
      <c r="G241" s="45"/>
      <c r="H241" s="45"/>
      <c r="I241" s="45"/>
      <c r="J241" s="44"/>
      <c r="K241" s="44"/>
      <c r="L241" s="44"/>
      <c r="M241" s="46"/>
      <c r="N241" s="46"/>
      <c r="O241" s="46"/>
      <c r="P241" s="46"/>
      <c r="Q241" s="47"/>
      <c r="R241" s="44"/>
      <c r="S241" s="44"/>
    </row>
    <row r="242" spans="1:19" x14ac:dyDescent="0.25">
      <c r="A242" s="44"/>
      <c r="B242" s="43"/>
      <c r="C242" s="44"/>
      <c r="D242" s="44"/>
      <c r="E242" s="44"/>
      <c r="F242" s="44"/>
      <c r="G242" s="45"/>
      <c r="H242" s="45"/>
      <c r="I242" s="45"/>
      <c r="J242" s="44"/>
      <c r="K242" s="44"/>
      <c r="L242" s="44"/>
      <c r="M242" s="46"/>
      <c r="N242" s="46"/>
      <c r="O242" s="46"/>
      <c r="P242" s="46"/>
      <c r="Q242" s="47"/>
      <c r="R242" s="44"/>
      <c r="S242" s="44"/>
    </row>
    <row r="243" spans="1:19" x14ac:dyDescent="0.25">
      <c r="A243" s="44"/>
      <c r="B243" s="43"/>
      <c r="C243" s="44"/>
      <c r="D243" s="44"/>
      <c r="E243" s="44"/>
      <c r="F243" s="44"/>
      <c r="G243" s="45"/>
      <c r="H243" s="45"/>
      <c r="I243" s="45"/>
      <c r="J243" s="44"/>
      <c r="K243" s="44"/>
      <c r="L243" s="44"/>
      <c r="M243" s="46"/>
      <c r="N243" s="46"/>
      <c r="O243" s="46"/>
      <c r="P243" s="46"/>
      <c r="Q243" s="47"/>
      <c r="R243" s="44"/>
      <c r="S243" s="44"/>
    </row>
    <row r="244" spans="1:19" x14ac:dyDescent="0.25">
      <c r="A244" s="44"/>
      <c r="B244" s="43"/>
      <c r="C244" s="44"/>
      <c r="D244" s="44"/>
      <c r="E244" s="44"/>
      <c r="F244" s="44"/>
      <c r="G244" s="45"/>
      <c r="H244" s="45"/>
      <c r="I244" s="45"/>
      <c r="J244" s="44"/>
      <c r="K244" s="44"/>
      <c r="L244" s="44"/>
      <c r="M244" s="46"/>
      <c r="N244" s="46"/>
      <c r="O244" s="46"/>
      <c r="P244" s="46"/>
      <c r="Q244" s="47"/>
      <c r="R244" s="44"/>
      <c r="S244" s="44"/>
    </row>
    <row r="245" spans="1:19" x14ac:dyDescent="0.25">
      <c r="A245" s="44"/>
      <c r="B245" s="43"/>
      <c r="C245" s="44"/>
      <c r="D245" s="44"/>
      <c r="E245" s="44"/>
      <c r="F245" s="44"/>
      <c r="G245" s="45"/>
      <c r="H245" s="45"/>
      <c r="I245" s="45"/>
      <c r="J245" s="44"/>
      <c r="K245" s="44"/>
      <c r="L245" s="44"/>
      <c r="M245" s="46"/>
      <c r="N245" s="46"/>
      <c r="O245" s="46"/>
      <c r="P245" s="46"/>
      <c r="Q245" s="47"/>
      <c r="R245" s="44"/>
      <c r="S245" s="44"/>
    </row>
    <row r="246" spans="1:19" x14ac:dyDescent="0.25">
      <c r="A246" s="44"/>
      <c r="B246" s="43"/>
      <c r="C246" s="44"/>
      <c r="D246" s="44"/>
      <c r="E246" s="44"/>
      <c r="F246" s="44"/>
      <c r="G246" s="45"/>
      <c r="H246" s="45"/>
      <c r="I246" s="45"/>
      <c r="J246" s="44"/>
      <c r="K246" s="44"/>
      <c r="L246" s="44"/>
      <c r="M246" s="46"/>
      <c r="N246" s="46"/>
      <c r="O246" s="46"/>
      <c r="P246" s="46"/>
      <c r="Q246" s="47"/>
      <c r="R246" s="44"/>
      <c r="S246" s="44"/>
    </row>
    <row r="247" spans="1:19" x14ac:dyDescent="0.25">
      <c r="A247" s="44"/>
      <c r="B247" s="43"/>
      <c r="C247" s="44"/>
      <c r="D247" s="44"/>
      <c r="E247" s="44"/>
      <c r="F247" s="44"/>
      <c r="G247" s="45"/>
      <c r="H247" s="45"/>
      <c r="I247" s="45"/>
      <c r="J247" s="44"/>
      <c r="K247" s="44"/>
      <c r="L247" s="44"/>
      <c r="M247" s="46"/>
      <c r="N247" s="46"/>
      <c r="O247" s="46"/>
      <c r="P247" s="46"/>
      <c r="Q247" s="47"/>
      <c r="R247" s="44"/>
      <c r="S247" s="44"/>
    </row>
    <row r="248" spans="1:19" x14ac:dyDescent="0.25">
      <c r="A248" s="44"/>
      <c r="B248" s="43"/>
      <c r="C248" s="44"/>
      <c r="D248" s="44"/>
      <c r="E248" s="44"/>
      <c r="F248" s="44"/>
      <c r="G248" s="45"/>
      <c r="H248" s="45"/>
      <c r="I248" s="45"/>
      <c r="J248" s="44"/>
      <c r="K248" s="44"/>
      <c r="L248" s="44"/>
      <c r="M248" s="46"/>
      <c r="N248" s="46"/>
      <c r="O248" s="46"/>
      <c r="P248" s="46"/>
      <c r="Q248" s="47"/>
      <c r="R248" s="44"/>
      <c r="S248" s="44"/>
    </row>
    <row r="249" spans="1:19" x14ac:dyDescent="0.25">
      <c r="A249" s="44"/>
      <c r="B249" s="43"/>
      <c r="C249" s="44"/>
      <c r="D249" s="44"/>
      <c r="E249" s="44"/>
      <c r="F249" s="44"/>
      <c r="G249" s="45"/>
      <c r="H249" s="45"/>
      <c r="I249" s="45"/>
      <c r="J249" s="44"/>
      <c r="K249" s="44"/>
      <c r="L249" s="44"/>
      <c r="M249" s="46"/>
      <c r="N249" s="46"/>
      <c r="O249" s="46"/>
      <c r="P249" s="46"/>
      <c r="Q249" s="47"/>
      <c r="R249" s="44"/>
      <c r="S249" s="44"/>
    </row>
    <row r="250" spans="1:19" x14ac:dyDescent="0.25">
      <c r="A250" s="44"/>
      <c r="B250" s="43"/>
      <c r="C250" s="44"/>
      <c r="D250" s="44"/>
      <c r="E250" s="44"/>
      <c r="F250" s="44"/>
      <c r="G250" s="45"/>
      <c r="H250" s="45"/>
      <c r="I250" s="45"/>
      <c r="J250" s="44"/>
      <c r="K250" s="44"/>
      <c r="L250" s="44"/>
      <c r="M250" s="46"/>
      <c r="N250" s="46"/>
      <c r="O250" s="46"/>
      <c r="P250" s="46"/>
      <c r="Q250" s="47"/>
      <c r="R250" s="44"/>
      <c r="S250" s="44"/>
    </row>
    <row r="251" spans="1:19" x14ac:dyDescent="0.25">
      <c r="A251" s="44"/>
      <c r="B251" s="43"/>
      <c r="C251" s="44"/>
      <c r="D251" s="44"/>
      <c r="E251" s="44"/>
      <c r="F251" s="44"/>
      <c r="G251" s="45"/>
      <c r="H251" s="45"/>
      <c r="I251" s="45"/>
      <c r="J251" s="44"/>
      <c r="K251" s="44"/>
      <c r="L251" s="44"/>
      <c r="M251" s="46"/>
      <c r="N251" s="46"/>
      <c r="O251" s="46"/>
      <c r="P251" s="46"/>
      <c r="Q251" s="47"/>
      <c r="R251" s="44"/>
      <c r="S251" s="44"/>
    </row>
    <row r="252" spans="1:19" x14ac:dyDescent="0.25">
      <c r="A252" s="44"/>
      <c r="B252" s="43"/>
      <c r="C252" s="44"/>
      <c r="D252" s="44"/>
      <c r="E252" s="44"/>
      <c r="F252" s="44"/>
      <c r="G252" s="45"/>
      <c r="H252" s="45"/>
      <c r="I252" s="45"/>
      <c r="J252" s="44"/>
      <c r="K252" s="44"/>
      <c r="L252" s="44"/>
      <c r="M252" s="46"/>
      <c r="N252" s="46"/>
      <c r="O252" s="46"/>
      <c r="P252" s="46"/>
      <c r="Q252" s="47"/>
      <c r="R252" s="44"/>
      <c r="S252" s="44"/>
    </row>
    <row r="253" spans="1:19" x14ac:dyDescent="0.25">
      <c r="A253" s="44"/>
      <c r="B253" s="43"/>
      <c r="C253" s="44"/>
      <c r="D253" s="44"/>
      <c r="E253" s="44"/>
      <c r="F253" s="44"/>
      <c r="G253" s="45"/>
      <c r="H253" s="45"/>
      <c r="I253" s="45"/>
      <c r="J253" s="44"/>
      <c r="K253" s="44"/>
      <c r="L253" s="44"/>
      <c r="M253" s="46"/>
      <c r="N253" s="46"/>
      <c r="O253" s="46"/>
      <c r="P253" s="46"/>
      <c r="Q253" s="47"/>
      <c r="R253" s="44"/>
      <c r="S253" s="44"/>
    </row>
    <row r="254" spans="1:19" x14ac:dyDescent="0.25">
      <c r="A254" s="44"/>
      <c r="B254" s="43"/>
      <c r="C254" s="44"/>
      <c r="D254" s="44"/>
      <c r="E254" s="44"/>
      <c r="F254" s="44"/>
      <c r="G254" s="45"/>
      <c r="H254" s="45"/>
      <c r="I254" s="45"/>
      <c r="J254" s="44"/>
      <c r="K254" s="44"/>
      <c r="L254" s="44"/>
      <c r="M254" s="46"/>
      <c r="N254" s="46"/>
      <c r="O254" s="46"/>
      <c r="P254" s="46"/>
      <c r="Q254" s="47"/>
      <c r="R254" s="44"/>
      <c r="S254" s="44"/>
    </row>
    <row r="255" spans="1:19" x14ac:dyDescent="0.25">
      <c r="A255" s="44"/>
      <c r="B255" s="43"/>
      <c r="C255" s="44"/>
      <c r="D255" s="44"/>
      <c r="E255" s="44"/>
      <c r="F255" s="44"/>
      <c r="G255" s="45"/>
      <c r="H255" s="45"/>
      <c r="I255" s="45"/>
      <c r="J255" s="44"/>
      <c r="K255" s="44"/>
      <c r="L255" s="44"/>
      <c r="M255" s="46"/>
      <c r="N255" s="46"/>
      <c r="O255" s="46"/>
      <c r="P255" s="46"/>
      <c r="Q255" s="47"/>
      <c r="R255" s="44"/>
      <c r="S255" s="44"/>
    </row>
    <row r="256" spans="1:19" x14ac:dyDescent="0.25">
      <c r="A256" s="44"/>
      <c r="B256" s="43"/>
      <c r="C256" s="44"/>
      <c r="D256" s="44"/>
      <c r="E256" s="44"/>
      <c r="F256" s="44"/>
      <c r="G256" s="45"/>
      <c r="H256" s="45"/>
      <c r="I256" s="45"/>
      <c r="J256" s="44"/>
      <c r="K256" s="44"/>
      <c r="L256" s="44"/>
      <c r="M256" s="46"/>
      <c r="N256" s="46"/>
      <c r="O256" s="46"/>
      <c r="P256" s="46"/>
      <c r="Q256" s="47"/>
      <c r="R256" s="44"/>
      <c r="S256" s="44"/>
    </row>
    <row r="257" spans="1:19" x14ac:dyDescent="0.25">
      <c r="A257" s="44"/>
      <c r="B257" s="43"/>
      <c r="C257" s="44"/>
      <c r="D257" s="44"/>
      <c r="E257" s="44"/>
      <c r="F257" s="44"/>
      <c r="G257" s="45"/>
      <c r="H257" s="45"/>
      <c r="I257" s="45"/>
      <c r="J257" s="44"/>
      <c r="K257" s="44"/>
      <c r="L257" s="44"/>
      <c r="M257" s="46"/>
      <c r="N257" s="46"/>
      <c r="O257" s="46"/>
      <c r="P257" s="46"/>
      <c r="Q257" s="47"/>
      <c r="R257" s="44"/>
      <c r="S257" s="44"/>
    </row>
    <row r="258" spans="1:19" x14ac:dyDescent="0.25">
      <c r="A258" s="44"/>
      <c r="B258" s="43"/>
      <c r="C258" s="44"/>
      <c r="D258" s="44"/>
      <c r="E258" s="44"/>
      <c r="F258" s="44"/>
      <c r="G258" s="45"/>
      <c r="H258" s="45"/>
      <c r="I258" s="45"/>
      <c r="J258" s="44"/>
      <c r="K258" s="44"/>
      <c r="L258" s="44"/>
      <c r="M258" s="46"/>
      <c r="N258" s="46"/>
      <c r="O258" s="46"/>
      <c r="P258" s="46"/>
      <c r="Q258" s="47"/>
      <c r="R258" s="44"/>
      <c r="S258" s="44"/>
    </row>
    <row r="259" spans="1:19" x14ac:dyDescent="0.25">
      <c r="A259" s="44"/>
      <c r="B259" s="43"/>
      <c r="C259" s="44"/>
      <c r="D259" s="44"/>
      <c r="E259" s="44"/>
      <c r="F259" s="44"/>
      <c r="G259" s="45"/>
      <c r="H259" s="45"/>
      <c r="I259" s="45"/>
      <c r="J259" s="44"/>
      <c r="K259" s="44"/>
      <c r="L259" s="44"/>
      <c r="M259" s="46"/>
      <c r="N259" s="46"/>
      <c r="O259" s="46"/>
      <c r="P259" s="46"/>
      <c r="Q259" s="47"/>
      <c r="R259" s="44"/>
      <c r="S259" s="44"/>
    </row>
    <row r="260" spans="1:19" x14ac:dyDescent="0.25">
      <c r="A260" s="44"/>
      <c r="B260" s="43"/>
      <c r="C260" s="44"/>
      <c r="D260" s="44"/>
      <c r="E260" s="44"/>
      <c r="F260" s="44"/>
      <c r="G260" s="45"/>
      <c r="H260" s="45"/>
      <c r="I260" s="45"/>
      <c r="J260" s="44"/>
      <c r="K260" s="44"/>
      <c r="L260" s="44"/>
      <c r="M260" s="46"/>
      <c r="N260" s="46"/>
      <c r="O260" s="46"/>
      <c r="P260" s="46"/>
      <c r="Q260" s="47"/>
      <c r="R260" s="44"/>
      <c r="S260" s="44"/>
    </row>
    <row r="261" spans="1:19" x14ac:dyDescent="0.25">
      <c r="A261" s="44"/>
      <c r="B261" s="43"/>
      <c r="C261" s="44"/>
      <c r="D261" s="44"/>
      <c r="E261" s="44"/>
      <c r="F261" s="44"/>
      <c r="G261" s="45"/>
      <c r="H261" s="45"/>
      <c r="I261" s="45"/>
      <c r="J261" s="44"/>
      <c r="K261" s="44"/>
      <c r="L261" s="44"/>
      <c r="M261" s="46"/>
      <c r="N261" s="46"/>
      <c r="O261" s="46"/>
      <c r="P261" s="46"/>
      <c r="Q261" s="47"/>
      <c r="R261" s="44"/>
      <c r="S261" s="44"/>
    </row>
    <row r="262" spans="1:19" x14ac:dyDescent="0.25">
      <c r="A262" s="44"/>
      <c r="B262" s="43"/>
      <c r="C262" s="44"/>
      <c r="D262" s="44"/>
      <c r="E262" s="44"/>
      <c r="F262" s="44"/>
      <c r="G262" s="45"/>
      <c r="H262" s="45"/>
      <c r="I262" s="45"/>
      <c r="J262" s="44"/>
      <c r="K262" s="44"/>
      <c r="L262" s="44"/>
      <c r="M262" s="46"/>
      <c r="N262" s="46"/>
      <c r="O262" s="46"/>
      <c r="P262" s="46"/>
      <c r="Q262" s="47"/>
      <c r="R262" s="44"/>
      <c r="S262" s="44"/>
    </row>
    <row r="263" spans="1:19" x14ac:dyDescent="0.25">
      <c r="A263" s="44"/>
      <c r="B263" s="43"/>
      <c r="C263" s="44"/>
      <c r="D263" s="44"/>
      <c r="E263" s="44"/>
      <c r="F263" s="44"/>
      <c r="G263" s="45"/>
      <c r="H263" s="45"/>
      <c r="I263" s="45"/>
      <c r="J263" s="44"/>
      <c r="K263" s="44"/>
      <c r="L263" s="44"/>
      <c r="M263" s="46"/>
      <c r="N263" s="46"/>
      <c r="O263" s="46"/>
      <c r="P263" s="46"/>
      <c r="Q263" s="47"/>
      <c r="R263" s="44"/>
      <c r="S263" s="44"/>
    </row>
    <row r="264" spans="1:19" x14ac:dyDescent="0.25">
      <c r="A264" s="44"/>
      <c r="B264" s="43"/>
      <c r="C264" s="44"/>
      <c r="D264" s="44"/>
      <c r="E264" s="44"/>
      <c r="F264" s="44"/>
      <c r="G264" s="45"/>
      <c r="H264" s="45"/>
      <c r="I264" s="45"/>
      <c r="J264" s="44"/>
      <c r="K264" s="44"/>
      <c r="L264" s="44"/>
      <c r="M264" s="46"/>
      <c r="N264" s="46"/>
      <c r="O264" s="46"/>
      <c r="P264" s="46"/>
      <c r="Q264" s="47"/>
      <c r="R264" s="44"/>
      <c r="S264" s="44"/>
    </row>
    <row r="265" spans="1:19" x14ac:dyDescent="0.25">
      <c r="A265" s="44"/>
      <c r="B265" s="43"/>
      <c r="C265" s="44"/>
      <c r="D265" s="44"/>
      <c r="E265" s="44"/>
      <c r="F265" s="44"/>
      <c r="G265" s="45"/>
      <c r="H265" s="45"/>
      <c r="I265" s="45"/>
      <c r="J265" s="44"/>
      <c r="K265" s="44"/>
      <c r="L265" s="44"/>
      <c r="M265" s="46"/>
      <c r="N265" s="46"/>
      <c r="O265" s="46"/>
      <c r="P265" s="46"/>
      <c r="Q265" s="47"/>
      <c r="R265" s="44"/>
      <c r="S265" s="44"/>
    </row>
    <row r="266" spans="1:19" x14ac:dyDescent="0.25">
      <c r="A266" s="44"/>
      <c r="B266" s="43"/>
      <c r="C266" s="44"/>
      <c r="D266" s="44"/>
      <c r="E266" s="44"/>
      <c r="F266" s="44"/>
      <c r="G266" s="45"/>
      <c r="H266" s="45"/>
      <c r="I266" s="45"/>
      <c r="J266" s="44"/>
      <c r="K266" s="44"/>
      <c r="L266" s="44"/>
      <c r="M266" s="46"/>
      <c r="N266" s="46"/>
      <c r="O266" s="46"/>
      <c r="P266" s="46"/>
      <c r="Q266" s="47"/>
      <c r="R266" s="44"/>
      <c r="S266" s="44"/>
    </row>
    <row r="267" spans="1:19" x14ac:dyDescent="0.25">
      <c r="A267" s="44"/>
      <c r="B267" s="43"/>
      <c r="C267" s="44"/>
      <c r="D267" s="44"/>
      <c r="E267" s="44"/>
      <c r="F267" s="44"/>
      <c r="G267" s="45"/>
      <c r="H267" s="45"/>
      <c r="I267" s="45"/>
      <c r="J267" s="44"/>
      <c r="K267" s="44"/>
      <c r="L267" s="44"/>
      <c r="M267" s="46"/>
      <c r="N267" s="46"/>
      <c r="O267" s="46"/>
      <c r="P267" s="46"/>
      <c r="Q267" s="47"/>
      <c r="R267" s="44"/>
      <c r="S267" s="44"/>
    </row>
    <row r="268" spans="1:19" x14ac:dyDescent="0.25">
      <c r="A268" s="44"/>
      <c r="B268" s="43"/>
      <c r="C268" s="44"/>
      <c r="D268" s="44"/>
      <c r="E268" s="44"/>
      <c r="F268" s="44"/>
      <c r="G268" s="45"/>
      <c r="H268" s="45"/>
      <c r="I268" s="45"/>
      <c r="J268" s="44"/>
      <c r="K268" s="44"/>
      <c r="L268" s="44"/>
      <c r="M268" s="46"/>
      <c r="N268" s="46"/>
      <c r="O268" s="46"/>
      <c r="P268" s="46"/>
      <c r="Q268" s="47"/>
      <c r="R268" s="44"/>
      <c r="S268" s="44"/>
    </row>
    <row r="269" spans="1:19" x14ac:dyDescent="0.25">
      <c r="A269" s="44"/>
      <c r="B269" s="43"/>
      <c r="C269" s="44"/>
      <c r="D269" s="44"/>
      <c r="E269" s="44"/>
      <c r="F269" s="44"/>
      <c r="G269" s="45"/>
      <c r="H269" s="45"/>
      <c r="I269" s="45"/>
      <c r="J269" s="44"/>
      <c r="K269" s="44"/>
      <c r="L269" s="44"/>
      <c r="M269" s="46"/>
      <c r="N269" s="46"/>
      <c r="O269" s="46"/>
      <c r="P269" s="46"/>
      <c r="Q269" s="47"/>
      <c r="R269" s="44"/>
      <c r="S269" s="44"/>
    </row>
    <row r="270" spans="1:19" x14ac:dyDescent="0.25">
      <c r="A270" s="44"/>
      <c r="B270" s="43"/>
      <c r="C270" s="44"/>
      <c r="D270" s="44"/>
      <c r="E270" s="44"/>
      <c r="F270" s="44"/>
      <c r="G270" s="45"/>
      <c r="H270" s="45"/>
      <c r="I270" s="45"/>
      <c r="J270" s="44"/>
      <c r="K270" s="44"/>
      <c r="L270" s="44"/>
      <c r="M270" s="46"/>
      <c r="N270" s="46"/>
      <c r="O270" s="46"/>
      <c r="P270" s="46"/>
      <c r="Q270" s="47"/>
      <c r="R270" s="44"/>
      <c r="S270" s="44"/>
    </row>
    <row r="271" spans="1:19" x14ac:dyDescent="0.25">
      <c r="A271" s="44"/>
      <c r="B271" s="43"/>
      <c r="C271" s="44"/>
      <c r="D271" s="44"/>
      <c r="E271" s="44"/>
      <c r="F271" s="44"/>
      <c r="G271" s="45"/>
      <c r="H271" s="45"/>
      <c r="I271" s="45"/>
      <c r="J271" s="44"/>
      <c r="K271" s="44"/>
      <c r="L271" s="44"/>
      <c r="M271" s="46"/>
      <c r="N271" s="46"/>
      <c r="O271" s="46"/>
      <c r="P271" s="46"/>
      <c r="Q271" s="47"/>
      <c r="R271" s="44"/>
      <c r="S271" s="44"/>
    </row>
    <row r="272" spans="1:19" x14ac:dyDescent="0.25">
      <c r="A272" s="44"/>
      <c r="B272" s="43"/>
      <c r="C272" s="44"/>
      <c r="D272" s="44"/>
      <c r="E272" s="44"/>
      <c r="F272" s="44"/>
      <c r="G272" s="45"/>
      <c r="H272" s="45"/>
      <c r="I272" s="45"/>
      <c r="J272" s="44"/>
      <c r="K272" s="44"/>
      <c r="L272" s="44"/>
      <c r="M272" s="46"/>
      <c r="N272" s="46"/>
      <c r="O272" s="46"/>
      <c r="P272" s="46"/>
      <c r="Q272" s="47"/>
      <c r="R272" s="44"/>
      <c r="S272" s="44"/>
    </row>
    <row r="273" spans="1:19" x14ac:dyDescent="0.25">
      <c r="A273" s="44"/>
      <c r="B273" s="43"/>
      <c r="C273" s="44"/>
      <c r="D273" s="44"/>
      <c r="E273" s="44"/>
      <c r="F273" s="44"/>
      <c r="G273" s="45"/>
      <c r="H273" s="45"/>
      <c r="I273" s="45"/>
      <c r="J273" s="44"/>
      <c r="K273" s="44"/>
      <c r="L273" s="44"/>
      <c r="M273" s="46"/>
      <c r="N273" s="46"/>
      <c r="O273" s="46"/>
      <c r="P273" s="46"/>
      <c r="Q273" s="47"/>
      <c r="R273" s="44"/>
      <c r="S273" s="44"/>
    </row>
    <row r="274" spans="1:19" x14ac:dyDescent="0.25">
      <c r="A274" s="44"/>
      <c r="B274" s="43"/>
      <c r="C274" s="44"/>
      <c r="D274" s="44"/>
      <c r="E274" s="44"/>
      <c r="F274" s="44"/>
      <c r="G274" s="45"/>
      <c r="H274" s="45"/>
      <c r="I274" s="45"/>
      <c r="J274" s="44"/>
      <c r="K274" s="44"/>
      <c r="L274" s="44"/>
      <c r="M274" s="46"/>
      <c r="N274" s="46"/>
      <c r="O274" s="46"/>
      <c r="P274" s="46"/>
      <c r="Q274" s="47"/>
      <c r="R274" s="44"/>
      <c r="S274" s="44"/>
    </row>
    <row r="275" spans="1:19" x14ac:dyDescent="0.25">
      <c r="A275" s="44"/>
      <c r="B275" s="43"/>
      <c r="C275" s="44"/>
      <c r="D275" s="44"/>
      <c r="E275" s="44"/>
      <c r="F275" s="44"/>
      <c r="G275" s="45"/>
      <c r="H275" s="45"/>
      <c r="I275" s="45"/>
      <c r="J275" s="44"/>
      <c r="K275" s="44"/>
      <c r="L275" s="44"/>
      <c r="M275" s="46"/>
      <c r="N275" s="46"/>
      <c r="O275" s="46"/>
      <c r="P275" s="46"/>
      <c r="Q275" s="47"/>
      <c r="R275" s="44"/>
      <c r="S275" s="44"/>
    </row>
    <row r="276" spans="1:19" x14ac:dyDescent="0.25">
      <c r="A276" s="44"/>
      <c r="B276" s="43"/>
      <c r="C276" s="44"/>
      <c r="D276" s="44"/>
      <c r="E276" s="44"/>
      <c r="F276" s="44"/>
      <c r="G276" s="45"/>
      <c r="H276" s="45"/>
      <c r="I276" s="45"/>
      <c r="J276" s="44"/>
      <c r="K276" s="44"/>
      <c r="L276" s="44"/>
      <c r="M276" s="46"/>
      <c r="N276" s="46"/>
      <c r="O276" s="46"/>
      <c r="P276" s="46"/>
      <c r="Q276" s="47"/>
      <c r="R276" s="44"/>
      <c r="S276" s="44"/>
    </row>
    <row r="277" spans="1:19" x14ac:dyDescent="0.25">
      <c r="A277" s="44"/>
      <c r="B277" s="43"/>
      <c r="C277" s="44"/>
      <c r="D277" s="44"/>
      <c r="E277" s="44"/>
      <c r="F277" s="44"/>
      <c r="G277" s="45"/>
      <c r="H277" s="45"/>
      <c r="I277" s="45"/>
      <c r="J277" s="44"/>
      <c r="K277" s="44"/>
      <c r="L277" s="44"/>
      <c r="M277" s="46"/>
      <c r="N277" s="46"/>
      <c r="O277" s="46"/>
      <c r="P277" s="46"/>
      <c r="Q277" s="47"/>
      <c r="R277" s="44"/>
      <c r="S277" s="44"/>
    </row>
    <row r="278" spans="1:19" x14ac:dyDescent="0.25">
      <c r="A278" s="44"/>
      <c r="B278" s="43"/>
      <c r="C278" s="44"/>
      <c r="D278" s="44"/>
      <c r="E278" s="44"/>
      <c r="F278" s="44"/>
      <c r="G278" s="45"/>
      <c r="H278" s="45"/>
      <c r="I278" s="45"/>
      <c r="J278" s="44"/>
      <c r="K278" s="44"/>
      <c r="L278" s="44"/>
      <c r="M278" s="46"/>
      <c r="N278" s="46"/>
      <c r="O278" s="46"/>
      <c r="P278" s="46"/>
      <c r="Q278" s="47"/>
      <c r="R278" s="44"/>
      <c r="S278" s="44"/>
    </row>
    <row r="279" spans="1:19" x14ac:dyDescent="0.25">
      <c r="A279" s="44"/>
      <c r="B279" s="43"/>
      <c r="C279" s="44"/>
      <c r="D279" s="44"/>
      <c r="E279" s="44"/>
      <c r="F279" s="44"/>
      <c r="G279" s="45"/>
      <c r="H279" s="45"/>
      <c r="I279" s="45"/>
      <c r="J279" s="44"/>
      <c r="K279" s="44"/>
      <c r="L279" s="44"/>
      <c r="M279" s="46"/>
      <c r="N279" s="46"/>
      <c r="O279" s="46"/>
      <c r="P279" s="46"/>
      <c r="Q279" s="47"/>
      <c r="R279" s="44"/>
      <c r="S279" s="44"/>
    </row>
    <row r="280" spans="1:19" x14ac:dyDescent="0.25">
      <c r="A280" s="44"/>
      <c r="B280" s="43"/>
      <c r="C280" s="44"/>
      <c r="D280" s="44"/>
      <c r="E280" s="44"/>
      <c r="F280" s="44"/>
      <c r="G280" s="45"/>
      <c r="H280" s="45"/>
      <c r="I280" s="45"/>
      <c r="J280" s="44"/>
      <c r="K280" s="44"/>
      <c r="L280" s="44"/>
      <c r="M280" s="46"/>
      <c r="N280" s="46"/>
      <c r="O280" s="46"/>
      <c r="P280" s="46"/>
      <c r="Q280" s="47"/>
      <c r="R280" s="44"/>
      <c r="S280" s="44"/>
    </row>
    <row r="281" spans="1:19" x14ac:dyDescent="0.25">
      <c r="A281" s="44"/>
      <c r="B281" s="43"/>
      <c r="C281" s="44"/>
      <c r="D281" s="44"/>
      <c r="E281" s="44"/>
      <c r="F281" s="44"/>
      <c r="G281" s="45"/>
      <c r="H281" s="45"/>
      <c r="I281" s="45"/>
      <c r="J281" s="44"/>
      <c r="K281" s="44"/>
      <c r="L281" s="44"/>
      <c r="M281" s="46"/>
      <c r="N281" s="46"/>
      <c r="O281" s="46"/>
      <c r="P281" s="46"/>
      <c r="Q281" s="47"/>
      <c r="R281" s="44"/>
      <c r="S281" s="44"/>
    </row>
    <row r="282" spans="1:19" x14ac:dyDescent="0.25">
      <c r="A282" s="44"/>
      <c r="B282" s="43"/>
      <c r="C282" s="44"/>
      <c r="D282" s="44"/>
      <c r="E282" s="44"/>
      <c r="F282" s="44"/>
      <c r="G282" s="45"/>
      <c r="H282" s="45"/>
      <c r="I282" s="45"/>
      <c r="J282" s="44"/>
      <c r="K282" s="44"/>
      <c r="L282" s="44"/>
      <c r="M282" s="46"/>
      <c r="N282" s="46"/>
      <c r="O282" s="46"/>
      <c r="P282" s="46"/>
      <c r="Q282" s="47"/>
      <c r="R282" s="44"/>
      <c r="S282" s="44"/>
    </row>
    <row r="283" spans="1:19" x14ac:dyDescent="0.25">
      <c r="A283" s="44"/>
      <c r="B283" s="43"/>
      <c r="C283" s="44"/>
      <c r="D283" s="44"/>
      <c r="E283" s="44"/>
      <c r="F283" s="44"/>
      <c r="G283" s="45"/>
      <c r="H283" s="45"/>
      <c r="I283" s="45"/>
      <c r="J283" s="44"/>
      <c r="K283" s="44"/>
      <c r="L283" s="44"/>
      <c r="M283" s="46"/>
      <c r="N283" s="46"/>
      <c r="O283" s="46"/>
      <c r="P283" s="46"/>
      <c r="Q283" s="47"/>
      <c r="R283" s="44"/>
      <c r="S283" s="44"/>
    </row>
  </sheetData>
  <customSheetViews>
    <customSheetView guid="{23A4B296-5059-4868-B050-512E9CFEFB94}" scale="90" fitToPage="1" hiddenColumns="1" state="hidden">
      <pane ySplit="1" topLeftCell="A47" activePane="bottomLeft" state="frozen"/>
      <selection pane="bottomLeft" activeCell="E66" sqref="E66"/>
      <pageMargins left="0.7" right="0.7" top="0.75" bottom="0.75" header="0.3" footer="0.3"/>
      <pageSetup paperSize="9" scale="47" fitToHeight="0" orientation="landscape" r:id="rId1"/>
    </customSheetView>
    <customSheetView guid="{2192ECC8-05E2-4BE6-A83F-37050B0BC6EE}" scale="90" fitToPage="1" hiddenColumns="1" state="hidden">
      <pane ySplit="1" topLeftCell="A47" activePane="bottomLeft" state="frozen"/>
      <selection pane="bottomLeft" activeCell="E66" sqref="E66"/>
      <pageMargins left="0.7" right="0.7" top="0.75" bottom="0.75" header="0.3" footer="0.3"/>
      <pageSetup paperSize="9" scale="47" fitToHeight="0" orientation="landscape" r:id="rId2"/>
    </customSheetView>
    <customSheetView guid="{6BCC436C-2DC9-41DB-836B-4C1977E4C666}" scale="90" fitToPage="1" hiddenColumns="1" state="hidden">
      <pane ySplit="1" topLeftCell="A47" activePane="bottomLeft" state="frozen"/>
      <selection pane="bottomLeft" activeCell="E66" sqref="E66"/>
      <pageMargins left="0.7" right="0.7" top="0.75" bottom="0.75" header="0.3" footer="0.3"/>
      <pageSetup paperSize="9" scale="47" fitToHeight="0" orientation="landscape" r:id="rId3"/>
    </customSheetView>
    <customSheetView guid="{E2731E68-1500-4DE5-8106-FA7AA1897524}" scale="90" fitToPage="1" hiddenColumns="1">
      <pane ySplit="1" topLeftCell="A2" activePane="bottomLeft" state="frozen"/>
      <selection pane="bottomLeft" activeCell="G6" sqref="G6"/>
      <pageMargins left="0.7" right="0.7" top="0.75" bottom="0.75" header="0.3" footer="0.3"/>
      <pageSetup paperSize="9" scale="47" fitToHeight="0" orientation="landscape" r:id="rId4"/>
    </customSheetView>
    <customSheetView guid="{C957013D-BF88-448B-85F8-50FBA124866A}" scale="90" fitToPage="1" hiddenColumns="1">
      <pane ySplit="1" topLeftCell="A2" activePane="bottomLeft" state="frozen"/>
      <selection pane="bottomLeft" activeCell="G6" sqref="G6"/>
      <pageMargins left="0.7" right="0.7" top="0.75" bottom="0.75" header="0.3" footer="0.3"/>
      <pageSetup paperSize="9" scale="47" fitToHeight="0" orientation="landscape" r:id="rId5"/>
    </customSheetView>
    <customSheetView guid="{F79B72A3-5B84-4B27-B5E0-2542972A6716}" scale="90" fitToPage="1" hiddenColumns="1" state="hidden">
      <pane ySplit="1" topLeftCell="A47" activePane="bottomLeft" state="frozen"/>
      <selection pane="bottomLeft" activeCell="E66" sqref="E66"/>
      <pageMargins left="0.7" right="0.7" top="0.75" bottom="0.75" header="0.3" footer="0.3"/>
      <pageSetup paperSize="9" scale="47" fitToHeight="0" orientation="landscape" r:id="rId6"/>
    </customSheetView>
    <customSheetView guid="{51A90EEB-9759-4FC3-B0C1-5F06732FC073}" scale="90" fitToPage="1" hiddenColumns="1" state="hidden">
      <pane ySplit="1" topLeftCell="A47" activePane="bottomLeft" state="frozen"/>
      <selection pane="bottomLeft" activeCell="E66" sqref="E66"/>
      <pageMargins left="0.7" right="0.7" top="0.75" bottom="0.75" header="0.3" footer="0.3"/>
      <pageSetup paperSize="9" scale="47" fitToHeight="0" orientation="landscape" r:id="rId7"/>
    </customSheetView>
    <customSheetView guid="{EDAFC846-E957-4899-BCA8-968FE1EC345B}" scale="90" fitToPage="1" hiddenColumns="1" state="hidden">
      <pane ySplit="1" topLeftCell="A47" activePane="bottomLeft" state="frozen"/>
      <selection pane="bottomLeft" activeCell="E66" sqref="E66"/>
      <pageMargins left="0.7" right="0.7" top="0.75" bottom="0.75" header="0.3" footer="0.3"/>
      <pageSetup paperSize="9" scale="47" fitToHeight="0" orientation="landscape" r:id="rId8"/>
    </customSheetView>
    <customSheetView guid="{989F8DF6-0E5B-4E5B-8467-F3AFAE84F0CF}" scale="90" fitToPage="1" hiddenColumns="1" state="hidden">
      <pane ySplit="1" topLeftCell="A47" activePane="bottomLeft" state="frozen"/>
      <selection pane="bottomLeft" activeCell="E66" sqref="E66"/>
      <pageMargins left="0.7" right="0.7" top="0.75" bottom="0.75" header="0.3" footer="0.3"/>
      <pageSetup paperSize="9" scale="47" fitToHeight="0" orientation="landscape" r:id="rId9"/>
    </customSheetView>
  </customSheetViews>
  <pageMargins left="0.7" right="0.7" top="0.75" bottom="0.75" header="0.3" footer="0.3"/>
  <pageSetup paperSize="9" scale="47" fitToHeight="0" orientation="landscape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048495"/>
  <sheetViews>
    <sheetView tabSelected="1" zoomScale="90" zoomScaleNormal="90" zoomScaleSheetLayoutView="80" workbookViewId="0">
      <pane ySplit="1" topLeftCell="A2" activePane="bottomLeft" state="frozen"/>
      <selection activeCell="C1" sqref="C1"/>
      <selection pane="bottomLeft" activeCell="J162" sqref="J162"/>
    </sheetView>
  </sheetViews>
  <sheetFormatPr baseColWidth="10" defaultRowHeight="15" x14ac:dyDescent="0.25"/>
  <cols>
    <col min="1" max="1" width="19.85546875" style="1" customWidth="1"/>
    <col min="2" max="2" width="11.28515625" style="1" customWidth="1"/>
    <col min="3" max="3" width="9.7109375" style="1" customWidth="1"/>
    <col min="4" max="5" width="10" style="1" customWidth="1"/>
    <col min="6" max="6" width="9.85546875" style="1" customWidth="1"/>
    <col min="7" max="7" width="46.28515625" style="1" customWidth="1"/>
    <col min="8" max="8" width="11.42578125" style="1"/>
    <col min="9" max="9" width="17.42578125" style="4" customWidth="1"/>
    <col min="10" max="10" width="16.85546875" style="4" customWidth="1"/>
    <col min="11" max="11" width="14.85546875" style="4" customWidth="1"/>
    <col min="12" max="12" width="14.140625" style="4" customWidth="1"/>
    <col min="13" max="13" width="15.28515625" style="4" bestFit="1" customWidth="1"/>
    <col min="14" max="15" width="8.28515625" style="1" customWidth="1"/>
    <col min="16" max="16" width="11.42578125" style="1" customWidth="1"/>
    <col min="17" max="17" width="11.85546875" style="1" bestFit="1" customWidth="1"/>
    <col min="18" max="18" width="15.28515625" style="1" customWidth="1"/>
    <col min="19" max="19" width="10.5703125" style="1" customWidth="1"/>
    <col min="20" max="20" width="8.42578125" style="1" customWidth="1"/>
    <col min="21" max="21" width="12.7109375" style="1" customWidth="1"/>
    <col min="22" max="16384" width="11.42578125" style="1"/>
  </cols>
  <sheetData>
    <row r="1" spans="1:22" ht="38.25" x14ac:dyDescent="0.25">
      <c r="A1" s="64" t="s">
        <v>0</v>
      </c>
      <c r="B1" s="64" t="s">
        <v>878</v>
      </c>
      <c r="C1" s="64" t="s">
        <v>1</v>
      </c>
      <c r="D1" s="64" t="s">
        <v>494</v>
      </c>
      <c r="E1" s="64" t="s">
        <v>512</v>
      </c>
      <c r="F1" s="65" t="s">
        <v>79</v>
      </c>
      <c r="G1" s="65" t="s">
        <v>379</v>
      </c>
      <c r="H1" s="65" t="s">
        <v>256</v>
      </c>
      <c r="I1" s="66" t="s">
        <v>330</v>
      </c>
      <c r="J1" s="66" t="s">
        <v>3</v>
      </c>
      <c r="K1" s="66" t="s">
        <v>162</v>
      </c>
      <c r="L1" s="66" t="s">
        <v>255</v>
      </c>
      <c r="M1" s="66" t="s">
        <v>320</v>
      </c>
      <c r="N1" s="64" t="s">
        <v>540</v>
      </c>
      <c r="O1" s="64" t="s">
        <v>532</v>
      </c>
      <c r="P1" s="67" t="s">
        <v>174</v>
      </c>
      <c r="Q1" s="67" t="s">
        <v>175</v>
      </c>
      <c r="R1" s="67" t="s">
        <v>193</v>
      </c>
      <c r="S1" s="67" t="s">
        <v>192</v>
      </c>
      <c r="T1" s="68" t="s">
        <v>319</v>
      </c>
      <c r="U1" s="95" t="s">
        <v>1170</v>
      </c>
      <c r="V1" s="96" t="s">
        <v>1171</v>
      </c>
    </row>
    <row r="2" spans="1:22" ht="51" x14ac:dyDescent="0.25">
      <c r="A2" s="69" t="s">
        <v>541</v>
      </c>
      <c r="B2" s="69"/>
      <c r="C2" s="70" t="s">
        <v>74</v>
      </c>
      <c r="D2" s="70" t="s">
        <v>495</v>
      </c>
      <c r="E2" s="70" t="s">
        <v>514</v>
      </c>
      <c r="F2" s="69" t="s">
        <v>81</v>
      </c>
      <c r="G2" s="97" t="s">
        <v>542</v>
      </c>
      <c r="H2" s="97" t="s">
        <v>543</v>
      </c>
      <c r="I2" s="71">
        <v>1081635.5900000001</v>
      </c>
      <c r="J2" s="71">
        <v>1081635.5900000001</v>
      </c>
      <c r="K2" s="104">
        <v>809043.34</v>
      </c>
      <c r="L2" s="105">
        <f t="shared" ref="L2:L8" si="0">M2-K2</f>
        <v>169899.09999999998</v>
      </c>
      <c r="M2" s="105">
        <v>978942.44</v>
      </c>
      <c r="N2" s="72">
        <v>5</v>
      </c>
      <c r="O2" s="72" t="s">
        <v>703</v>
      </c>
      <c r="P2" s="73">
        <v>44599</v>
      </c>
      <c r="Q2" s="73">
        <v>44623</v>
      </c>
      <c r="R2" s="74" t="s">
        <v>701</v>
      </c>
      <c r="S2" s="73" t="s">
        <v>702</v>
      </c>
      <c r="T2" s="75">
        <v>13</v>
      </c>
      <c r="U2" s="76" t="s">
        <v>1172</v>
      </c>
      <c r="V2" s="77"/>
    </row>
    <row r="3" spans="1:22" ht="25.5" x14ac:dyDescent="0.25">
      <c r="A3" s="82" t="s">
        <v>581</v>
      </c>
      <c r="B3" s="82"/>
      <c r="C3" s="83" t="s">
        <v>74</v>
      </c>
      <c r="D3" s="83" t="s">
        <v>495</v>
      </c>
      <c r="E3" s="83" t="s">
        <v>514</v>
      </c>
      <c r="F3" s="82" t="s">
        <v>80</v>
      </c>
      <c r="G3" s="98" t="s">
        <v>582</v>
      </c>
      <c r="H3" s="98" t="s">
        <v>528</v>
      </c>
      <c r="I3" s="84">
        <v>49671.46</v>
      </c>
      <c r="J3" s="84">
        <v>41392.879999999997</v>
      </c>
      <c r="K3" s="106">
        <v>36839.660000000003</v>
      </c>
      <c r="L3" s="107">
        <f t="shared" si="0"/>
        <v>7736.3299999999945</v>
      </c>
      <c r="M3" s="107">
        <v>44575.99</v>
      </c>
      <c r="N3" s="85">
        <v>12</v>
      </c>
      <c r="O3" s="85" t="s">
        <v>703</v>
      </c>
      <c r="P3" s="86">
        <v>44582</v>
      </c>
      <c r="Q3" s="86">
        <v>44617</v>
      </c>
      <c r="R3" s="87" t="s">
        <v>756</v>
      </c>
      <c r="S3" s="86" t="s">
        <v>757</v>
      </c>
      <c r="T3" s="88">
        <v>1</v>
      </c>
      <c r="U3" s="89" t="s">
        <v>1172</v>
      </c>
      <c r="V3" s="90"/>
    </row>
    <row r="4" spans="1:22" ht="60" x14ac:dyDescent="0.25">
      <c r="A4" s="69" t="s">
        <v>603</v>
      </c>
      <c r="B4" s="69"/>
      <c r="C4" s="70" t="s">
        <v>74</v>
      </c>
      <c r="D4" s="70" t="s">
        <v>495</v>
      </c>
      <c r="E4" s="70" t="s">
        <v>514</v>
      </c>
      <c r="F4" s="69" t="s">
        <v>80</v>
      </c>
      <c r="G4" s="97" t="s">
        <v>604</v>
      </c>
      <c r="H4" s="97" t="s">
        <v>605</v>
      </c>
      <c r="I4" s="71">
        <v>139196.35999999999</v>
      </c>
      <c r="J4" s="71">
        <v>69598.179999999993</v>
      </c>
      <c r="K4" s="104">
        <v>37900</v>
      </c>
      <c r="L4" s="105">
        <f t="shared" si="0"/>
        <v>7959</v>
      </c>
      <c r="M4" s="105">
        <v>45859</v>
      </c>
      <c r="N4" s="72">
        <v>24</v>
      </c>
      <c r="O4" s="72">
        <v>2</v>
      </c>
      <c r="P4" s="73">
        <v>44704</v>
      </c>
      <c r="Q4" s="73">
        <v>44729</v>
      </c>
      <c r="R4" s="74" t="s">
        <v>963</v>
      </c>
      <c r="S4" s="73" t="s">
        <v>964</v>
      </c>
      <c r="T4" s="75">
        <v>6</v>
      </c>
      <c r="U4" s="76" t="s">
        <v>1172</v>
      </c>
      <c r="V4" s="77"/>
    </row>
    <row r="5" spans="1:22" ht="25.5" x14ac:dyDescent="0.25">
      <c r="A5" s="82" t="s">
        <v>612</v>
      </c>
      <c r="B5" s="82"/>
      <c r="C5" s="83" t="s">
        <v>74</v>
      </c>
      <c r="D5" s="83" t="s">
        <v>495</v>
      </c>
      <c r="E5" s="83" t="s">
        <v>514</v>
      </c>
      <c r="F5" s="82" t="s">
        <v>80</v>
      </c>
      <c r="G5" s="98" t="s">
        <v>613</v>
      </c>
      <c r="H5" s="98" t="s">
        <v>614</v>
      </c>
      <c r="I5" s="84">
        <v>109710.6</v>
      </c>
      <c r="J5" s="84">
        <v>36570.199999999997</v>
      </c>
      <c r="K5" s="106">
        <v>33000</v>
      </c>
      <c r="L5" s="107">
        <f t="shared" si="0"/>
        <v>6930</v>
      </c>
      <c r="M5" s="107">
        <v>39930</v>
      </c>
      <c r="N5" s="85">
        <v>12</v>
      </c>
      <c r="O5" s="85">
        <v>2</v>
      </c>
      <c r="P5" s="86">
        <v>44672</v>
      </c>
      <c r="Q5" s="86">
        <v>44722</v>
      </c>
      <c r="R5" s="86" t="s">
        <v>930</v>
      </c>
      <c r="S5" s="86" t="s">
        <v>931</v>
      </c>
      <c r="T5" s="88">
        <v>3</v>
      </c>
      <c r="U5" s="89" t="s">
        <v>1172</v>
      </c>
      <c r="V5" s="90"/>
    </row>
    <row r="6" spans="1:22" ht="36" x14ac:dyDescent="0.25">
      <c r="A6" s="69" t="s">
        <v>621</v>
      </c>
      <c r="B6" s="69"/>
      <c r="C6" s="70" t="s">
        <v>74</v>
      </c>
      <c r="D6" s="70" t="s">
        <v>495</v>
      </c>
      <c r="E6" s="70" t="s">
        <v>514</v>
      </c>
      <c r="F6" s="69" t="s">
        <v>80</v>
      </c>
      <c r="G6" s="97" t="s">
        <v>622</v>
      </c>
      <c r="H6" s="97" t="s">
        <v>623</v>
      </c>
      <c r="I6" s="71">
        <v>363565.28</v>
      </c>
      <c r="J6" s="71">
        <v>181782.64</v>
      </c>
      <c r="K6" s="104">
        <v>143000</v>
      </c>
      <c r="L6" s="105">
        <f t="shared" si="0"/>
        <v>30030</v>
      </c>
      <c r="M6" s="105">
        <v>173030</v>
      </c>
      <c r="N6" s="72">
        <v>24</v>
      </c>
      <c r="O6" s="72">
        <v>2</v>
      </c>
      <c r="P6" s="73">
        <v>44634</v>
      </c>
      <c r="Q6" s="73">
        <v>44673</v>
      </c>
      <c r="R6" s="74" t="s">
        <v>852</v>
      </c>
      <c r="S6" s="73" t="s">
        <v>853</v>
      </c>
      <c r="T6" s="75">
        <v>2</v>
      </c>
      <c r="U6" s="76" t="s">
        <v>1172</v>
      </c>
      <c r="V6" s="77"/>
    </row>
    <row r="7" spans="1:22" ht="51" x14ac:dyDescent="0.25">
      <c r="A7" s="82" t="s">
        <v>1019</v>
      </c>
      <c r="B7" s="82"/>
      <c r="C7" s="83" t="s">
        <v>74</v>
      </c>
      <c r="D7" s="83" t="s">
        <v>495</v>
      </c>
      <c r="E7" s="83" t="s">
        <v>514</v>
      </c>
      <c r="F7" s="82" t="s">
        <v>80</v>
      </c>
      <c r="G7" s="98" t="s">
        <v>792</v>
      </c>
      <c r="H7" s="98" t="s">
        <v>274</v>
      </c>
      <c r="I7" s="84">
        <v>180000</v>
      </c>
      <c r="J7" s="84">
        <v>180000</v>
      </c>
      <c r="K7" s="106">
        <v>139000</v>
      </c>
      <c r="L7" s="107">
        <f t="shared" si="0"/>
        <v>29190</v>
      </c>
      <c r="M7" s="107">
        <v>168190</v>
      </c>
      <c r="N7" s="85">
        <v>24</v>
      </c>
      <c r="O7" s="85" t="s">
        <v>703</v>
      </c>
      <c r="P7" s="86">
        <v>44764</v>
      </c>
      <c r="Q7" s="86">
        <v>44804</v>
      </c>
      <c r="R7" s="87" t="s">
        <v>1020</v>
      </c>
      <c r="S7" s="86" t="s">
        <v>1021</v>
      </c>
      <c r="T7" s="88">
        <v>3</v>
      </c>
      <c r="U7" s="89" t="s">
        <v>1172</v>
      </c>
      <c r="V7" s="90"/>
    </row>
    <row r="8" spans="1:22" ht="25.5" x14ac:dyDescent="0.25">
      <c r="A8" s="69" t="s">
        <v>823</v>
      </c>
      <c r="B8" s="69"/>
      <c r="C8" s="70" t="s">
        <v>74</v>
      </c>
      <c r="D8" s="70" t="s">
        <v>495</v>
      </c>
      <c r="E8" s="70" t="s">
        <v>514</v>
      </c>
      <c r="F8" s="69" t="s">
        <v>80</v>
      </c>
      <c r="G8" s="97" t="s">
        <v>824</v>
      </c>
      <c r="H8" s="97" t="s">
        <v>825</v>
      </c>
      <c r="I8" s="71">
        <v>160069.28</v>
      </c>
      <c r="J8" s="71">
        <v>32431.040000000001</v>
      </c>
      <c r="K8" s="104">
        <v>12983</v>
      </c>
      <c r="L8" s="105">
        <f t="shared" si="0"/>
        <v>2726.4300000000003</v>
      </c>
      <c r="M8" s="105">
        <v>15709.43</v>
      </c>
      <c r="N8" s="72">
        <v>12</v>
      </c>
      <c r="O8" s="72">
        <v>4</v>
      </c>
      <c r="P8" s="73">
        <v>44859</v>
      </c>
      <c r="Q8" s="73">
        <v>44892</v>
      </c>
      <c r="R8" s="74" t="s">
        <v>1156</v>
      </c>
      <c r="S8" s="73" t="s">
        <v>1157</v>
      </c>
      <c r="T8" s="75">
        <v>2</v>
      </c>
      <c r="U8" s="76" t="s">
        <v>1172</v>
      </c>
      <c r="V8" s="77"/>
    </row>
    <row r="9" spans="1:22" ht="25.5" x14ac:dyDescent="0.25">
      <c r="A9" s="82" t="s">
        <v>969</v>
      </c>
      <c r="B9" s="82"/>
      <c r="C9" s="83" t="s">
        <v>74</v>
      </c>
      <c r="D9" s="83" t="s">
        <v>495</v>
      </c>
      <c r="E9" s="83" t="s">
        <v>513</v>
      </c>
      <c r="F9" s="82" t="s">
        <v>80</v>
      </c>
      <c r="G9" s="99" t="s">
        <v>619</v>
      </c>
      <c r="H9" s="99" t="s">
        <v>620</v>
      </c>
      <c r="I9" s="84">
        <v>132171.99</v>
      </c>
      <c r="J9" s="84">
        <v>132171.99</v>
      </c>
      <c r="K9" s="106">
        <v>95036.5</v>
      </c>
      <c r="L9" s="107">
        <f>M9-K9</f>
        <v>19957.660000000003</v>
      </c>
      <c r="M9" s="107">
        <v>114994.16</v>
      </c>
      <c r="N9" s="85">
        <v>12</v>
      </c>
      <c r="O9" s="85" t="s">
        <v>703</v>
      </c>
      <c r="P9" s="86">
        <v>44764</v>
      </c>
      <c r="Q9" s="86">
        <v>44783</v>
      </c>
      <c r="R9" s="87" t="s">
        <v>1053</v>
      </c>
      <c r="S9" s="86" t="s">
        <v>471</v>
      </c>
      <c r="T9" s="88">
        <v>3</v>
      </c>
      <c r="U9" s="89" t="s">
        <v>1172</v>
      </c>
      <c r="V9" s="90"/>
    </row>
    <row r="10" spans="1:22" ht="38.25" x14ac:dyDescent="0.25">
      <c r="A10" s="69" t="s">
        <v>553</v>
      </c>
      <c r="B10" s="69"/>
      <c r="C10" s="70" t="s">
        <v>538</v>
      </c>
      <c r="D10" s="70" t="s">
        <v>495</v>
      </c>
      <c r="E10" s="70" t="s">
        <v>514</v>
      </c>
      <c r="F10" s="69" t="s">
        <v>80</v>
      </c>
      <c r="G10" s="100" t="s">
        <v>554</v>
      </c>
      <c r="H10" s="97" t="s">
        <v>555</v>
      </c>
      <c r="I10" s="71">
        <v>748815.8</v>
      </c>
      <c r="J10" s="71">
        <v>149763.16</v>
      </c>
      <c r="K10" s="71">
        <v>111796.53</v>
      </c>
      <c r="L10" s="71">
        <f>M10-K10</f>
        <v>23477.26999999999</v>
      </c>
      <c r="M10" s="71">
        <v>135273.79999999999</v>
      </c>
      <c r="N10" s="78">
        <v>12</v>
      </c>
      <c r="O10" s="78">
        <v>4</v>
      </c>
      <c r="P10" s="79">
        <v>44662</v>
      </c>
      <c r="Q10" s="79">
        <v>44692</v>
      </c>
      <c r="R10" s="78" t="s">
        <v>863</v>
      </c>
      <c r="S10" s="78" t="s">
        <v>864</v>
      </c>
      <c r="T10" s="78">
        <v>7</v>
      </c>
      <c r="U10" s="76" t="s">
        <v>1172</v>
      </c>
      <c r="V10" s="77" t="s">
        <v>1172</v>
      </c>
    </row>
    <row r="11" spans="1:22" ht="150" x14ac:dyDescent="0.25">
      <c r="A11" s="82" t="s">
        <v>560</v>
      </c>
      <c r="B11" s="82"/>
      <c r="C11" s="83" t="s">
        <v>538</v>
      </c>
      <c r="D11" s="83" t="s">
        <v>539</v>
      </c>
      <c r="E11" s="83" t="s">
        <v>514</v>
      </c>
      <c r="F11" s="82" t="s">
        <v>515</v>
      </c>
      <c r="G11" s="101" t="s">
        <v>561</v>
      </c>
      <c r="H11" s="101" t="s">
        <v>562</v>
      </c>
      <c r="I11" s="91">
        <v>599785.11</v>
      </c>
      <c r="J11" s="91">
        <v>599785.11</v>
      </c>
      <c r="K11" s="91">
        <v>508849.7</v>
      </c>
      <c r="L11" s="91">
        <f>M11-K11</f>
        <v>106858.44</v>
      </c>
      <c r="M11" s="91">
        <v>615708.14</v>
      </c>
      <c r="N11" s="92" t="s">
        <v>734</v>
      </c>
      <c r="O11" s="92" t="s">
        <v>703</v>
      </c>
      <c r="P11" s="93">
        <v>44572</v>
      </c>
      <c r="Q11" s="93">
        <v>44613</v>
      </c>
      <c r="R11" s="94" t="s">
        <v>735</v>
      </c>
      <c r="S11" s="92" t="s">
        <v>736</v>
      </c>
      <c r="T11" s="92">
        <v>2</v>
      </c>
      <c r="U11" s="89" t="s">
        <v>1172</v>
      </c>
      <c r="V11" s="90" t="s">
        <v>1172</v>
      </c>
    </row>
    <row r="12" spans="1:22" ht="45" x14ac:dyDescent="0.25">
      <c r="A12" s="69" t="s">
        <v>567</v>
      </c>
      <c r="B12" s="69"/>
      <c r="C12" s="70" t="s">
        <v>538</v>
      </c>
      <c r="D12" s="70" t="s">
        <v>539</v>
      </c>
      <c r="E12" s="70" t="s">
        <v>514</v>
      </c>
      <c r="F12" s="69" t="s">
        <v>509</v>
      </c>
      <c r="G12" s="102" t="s">
        <v>568</v>
      </c>
      <c r="H12" s="103" t="s">
        <v>274</v>
      </c>
      <c r="I12" s="80">
        <f>SUM(I13:I15)</f>
        <v>372772.80000000005</v>
      </c>
      <c r="J12" s="80">
        <f>SUM(J13:J15)</f>
        <v>253144</v>
      </c>
      <c r="K12" s="80">
        <f>SUM(K13:K15)</f>
        <v>198875.85</v>
      </c>
      <c r="L12" s="80">
        <f>SUM(L13:L15)</f>
        <v>41763.939999999995</v>
      </c>
      <c r="M12" s="80">
        <f>SUM(M13:M15)</f>
        <v>240639.78999999998</v>
      </c>
      <c r="N12" s="78"/>
      <c r="O12" s="78"/>
      <c r="P12" s="81">
        <v>44701</v>
      </c>
      <c r="Q12" s="78"/>
      <c r="R12" s="78"/>
      <c r="S12" s="78"/>
      <c r="T12" s="78"/>
      <c r="U12" s="76" t="s">
        <v>1172</v>
      </c>
      <c r="V12" s="77" t="s">
        <v>1172</v>
      </c>
    </row>
    <row r="13" spans="1:22" ht="45" x14ac:dyDescent="0.25">
      <c r="A13" s="82"/>
      <c r="B13" s="82" t="s">
        <v>569</v>
      </c>
      <c r="C13" s="83"/>
      <c r="D13" s="83"/>
      <c r="E13" s="83"/>
      <c r="F13" s="82"/>
      <c r="G13" s="101" t="s">
        <v>572</v>
      </c>
      <c r="H13" s="101" t="s">
        <v>274</v>
      </c>
      <c r="I13" s="91">
        <v>90322.57</v>
      </c>
      <c r="J13" s="91">
        <v>55268.81</v>
      </c>
      <c r="K13" s="91">
        <v>48636.55</v>
      </c>
      <c r="L13" s="91">
        <f>M13-K13</f>
        <v>10213.68</v>
      </c>
      <c r="M13" s="91">
        <v>58850.23</v>
      </c>
      <c r="N13" s="92">
        <v>18</v>
      </c>
      <c r="O13" s="92" t="s">
        <v>944</v>
      </c>
      <c r="P13" s="93">
        <v>44712</v>
      </c>
      <c r="Q13" s="93">
        <v>44728</v>
      </c>
      <c r="R13" s="94" t="s">
        <v>945</v>
      </c>
      <c r="S13" s="92" t="s">
        <v>946</v>
      </c>
      <c r="T13" s="92">
        <v>3</v>
      </c>
      <c r="U13" s="89" t="s">
        <v>1172</v>
      </c>
      <c r="V13" s="90" t="s">
        <v>1172</v>
      </c>
    </row>
    <row r="14" spans="1:22" ht="45" x14ac:dyDescent="0.25">
      <c r="A14" s="69"/>
      <c r="B14" s="69" t="s">
        <v>570</v>
      </c>
      <c r="C14" s="70"/>
      <c r="D14" s="70"/>
      <c r="E14" s="70"/>
      <c r="F14" s="69"/>
      <c r="G14" s="102" t="s">
        <v>573</v>
      </c>
      <c r="H14" s="103" t="s">
        <v>274</v>
      </c>
      <c r="I14" s="80">
        <v>96557.97</v>
      </c>
      <c r="J14" s="80">
        <v>62131.64</v>
      </c>
      <c r="K14" s="80">
        <v>54675.839999999997</v>
      </c>
      <c r="L14" s="80">
        <f>M14-K14</f>
        <v>11481.930000000008</v>
      </c>
      <c r="M14" s="80">
        <v>66157.77</v>
      </c>
      <c r="N14" s="78">
        <v>19</v>
      </c>
      <c r="O14" s="78" t="s">
        <v>944</v>
      </c>
      <c r="P14" s="81">
        <v>44712</v>
      </c>
      <c r="Q14" s="78">
        <v>44728</v>
      </c>
      <c r="R14" s="78" t="s">
        <v>945</v>
      </c>
      <c r="S14" s="78" t="s">
        <v>946</v>
      </c>
      <c r="T14" s="78">
        <v>4</v>
      </c>
      <c r="U14" s="76" t="s">
        <v>1172</v>
      </c>
      <c r="V14" s="77" t="s">
        <v>1172</v>
      </c>
    </row>
    <row r="15" spans="1:22" ht="45" x14ac:dyDescent="0.25">
      <c r="A15" s="82"/>
      <c r="B15" s="82" t="s">
        <v>571</v>
      </c>
      <c r="C15" s="83"/>
      <c r="D15" s="83"/>
      <c r="E15" s="83"/>
      <c r="F15" s="82"/>
      <c r="G15" s="101" t="s">
        <v>574</v>
      </c>
      <c r="H15" s="101" t="s">
        <v>274</v>
      </c>
      <c r="I15" s="91">
        <v>185892.26</v>
      </c>
      <c r="J15" s="91">
        <v>135743.54999999999</v>
      </c>
      <c r="K15" s="91">
        <v>95563.46</v>
      </c>
      <c r="L15" s="91">
        <f>M15-K15</f>
        <v>20068.329999999987</v>
      </c>
      <c r="M15" s="91">
        <v>115631.79</v>
      </c>
      <c r="N15" s="92">
        <v>26</v>
      </c>
      <c r="O15" s="92" t="s">
        <v>944</v>
      </c>
      <c r="P15" s="93">
        <v>44701</v>
      </c>
      <c r="Q15" s="93">
        <v>44728</v>
      </c>
      <c r="R15" s="94" t="s">
        <v>947</v>
      </c>
      <c r="S15" s="92" t="s">
        <v>948</v>
      </c>
      <c r="T15" s="92">
        <v>4</v>
      </c>
      <c r="U15" s="89" t="s">
        <v>1172</v>
      </c>
      <c r="V15" s="90" t="s">
        <v>1172</v>
      </c>
    </row>
    <row r="16" spans="1:22" ht="60" x14ac:dyDescent="0.25">
      <c r="A16" s="69" t="s">
        <v>624</v>
      </c>
      <c r="B16" s="69"/>
      <c r="C16" s="70" t="s">
        <v>538</v>
      </c>
      <c r="D16" s="70" t="s">
        <v>539</v>
      </c>
      <c r="E16" s="70" t="s">
        <v>514</v>
      </c>
      <c r="F16" s="69" t="s">
        <v>509</v>
      </c>
      <c r="G16" s="102" t="s">
        <v>625</v>
      </c>
      <c r="H16" s="103" t="s">
        <v>626</v>
      </c>
      <c r="I16" s="80">
        <v>274800</v>
      </c>
      <c r="J16" s="80">
        <v>110400</v>
      </c>
      <c r="K16" s="80">
        <v>104880</v>
      </c>
      <c r="L16" s="80">
        <f>M16-K16</f>
        <v>22024.800000000003</v>
      </c>
      <c r="M16" s="80">
        <v>126904.8</v>
      </c>
      <c r="N16" s="78">
        <v>24</v>
      </c>
      <c r="O16" s="78">
        <v>3</v>
      </c>
      <c r="P16" s="81">
        <v>44616</v>
      </c>
      <c r="Q16" s="78">
        <v>44671</v>
      </c>
      <c r="R16" s="78" t="s">
        <v>836</v>
      </c>
      <c r="S16" s="78" t="s">
        <v>413</v>
      </c>
      <c r="T16" s="78">
        <v>1</v>
      </c>
      <c r="U16" s="76" t="s">
        <v>1172</v>
      </c>
      <c r="V16" s="77" t="s">
        <v>1172</v>
      </c>
    </row>
    <row r="17" spans="1:22" ht="225" x14ac:dyDescent="0.25">
      <c r="A17" s="82" t="s">
        <v>632</v>
      </c>
      <c r="B17" s="82"/>
      <c r="C17" s="83" t="s">
        <v>538</v>
      </c>
      <c r="D17" s="83" t="s">
        <v>539</v>
      </c>
      <c r="E17" s="83" t="s">
        <v>514</v>
      </c>
      <c r="F17" s="82" t="s">
        <v>81</v>
      </c>
      <c r="G17" s="101" t="s">
        <v>633</v>
      </c>
      <c r="H17" s="101" t="s">
        <v>634</v>
      </c>
      <c r="I17" s="91">
        <v>43167606.689999998</v>
      </c>
      <c r="J17" s="91">
        <v>43167606.689999998</v>
      </c>
      <c r="K17" s="91">
        <v>37598985</v>
      </c>
      <c r="L17" s="91">
        <f>M17-K17</f>
        <v>7895786.8500000015</v>
      </c>
      <c r="M17" s="91">
        <v>45494771.850000001</v>
      </c>
      <c r="N17" s="92">
        <v>20</v>
      </c>
      <c r="O17" s="92" t="s">
        <v>703</v>
      </c>
      <c r="P17" s="93">
        <v>44811</v>
      </c>
      <c r="Q17" s="93">
        <v>44851</v>
      </c>
      <c r="R17" s="94" t="s">
        <v>1100</v>
      </c>
      <c r="S17" s="92" t="s">
        <v>1099</v>
      </c>
      <c r="T17" s="92">
        <v>12</v>
      </c>
      <c r="U17" s="89" t="s">
        <v>1172</v>
      </c>
      <c r="V17" s="90" t="s">
        <v>1172</v>
      </c>
    </row>
    <row r="18" spans="1:22" ht="45" x14ac:dyDescent="0.25">
      <c r="A18" s="69" t="s">
        <v>635</v>
      </c>
      <c r="B18" s="69"/>
      <c r="C18" s="70" t="s">
        <v>538</v>
      </c>
      <c r="D18" s="70" t="s">
        <v>539</v>
      </c>
      <c r="E18" s="70" t="s">
        <v>514</v>
      </c>
      <c r="F18" s="69" t="s">
        <v>509</v>
      </c>
      <c r="G18" s="102" t="s">
        <v>639</v>
      </c>
      <c r="H18" s="103"/>
      <c r="I18" s="80">
        <f>SUM(I19:I21)</f>
        <v>4924307.3600000003</v>
      </c>
      <c r="J18" s="80">
        <f>SUM(J19:J21)</f>
        <v>2468927.7299999995</v>
      </c>
      <c r="K18" s="80">
        <f>SUM(K19:K21)</f>
        <v>2161406.2599999998</v>
      </c>
      <c r="L18" s="80">
        <f>SUM(L19:L21)</f>
        <v>453895.30999999982</v>
      </c>
      <c r="M18" s="80">
        <f>SUM(M19:M21)</f>
        <v>2615301.5699999998</v>
      </c>
      <c r="N18" s="78"/>
      <c r="O18" s="78"/>
      <c r="P18" s="81">
        <v>1.0000000000000001E-5</v>
      </c>
      <c r="Q18" s="78"/>
      <c r="R18" s="78"/>
      <c r="S18" s="78"/>
      <c r="T18" s="78"/>
      <c r="U18" s="76" t="s">
        <v>1172</v>
      </c>
      <c r="V18" s="77" t="s">
        <v>1172</v>
      </c>
    </row>
    <row r="19" spans="1:22" ht="240" x14ac:dyDescent="0.25">
      <c r="A19" s="82"/>
      <c r="B19" s="82" t="s">
        <v>636</v>
      </c>
      <c r="C19" s="83"/>
      <c r="D19" s="83"/>
      <c r="E19" s="83"/>
      <c r="F19" s="82"/>
      <c r="G19" s="101" t="s">
        <v>640</v>
      </c>
      <c r="H19" s="101" t="s">
        <v>641</v>
      </c>
      <c r="I19" s="91">
        <v>3233994.12</v>
      </c>
      <c r="J19" s="91">
        <v>1620007.43</v>
      </c>
      <c r="K19" s="91">
        <v>1365014.58</v>
      </c>
      <c r="L19" s="91">
        <f t="shared" ref="L19:L25" si="1">M19-K19</f>
        <v>286653.05999999982</v>
      </c>
      <c r="M19" s="91">
        <v>1651667.64</v>
      </c>
      <c r="N19" s="92">
        <v>12</v>
      </c>
      <c r="O19" s="92">
        <v>1</v>
      </c>
      <c r="P19" s="93">
        <v>44826</v>
      </c>
      <c r="Q19" s="93">
        <v>44855</v>
      </c>
      <c r="R19" s="94" t="s">
        <v>1125</v>
      </c>
      <c r="S19" s="92" t="s">
        <v>252</v>
      </c>
      <c r="T19" s="92">
        <v>4</v>
      </c>
      <c r="U19" s="89" t="s">
        <v>1172</v>
      </c>
      <c r="V19" s="90" t="s">
        <v>1172</v>
      </c>
    </row>
    <row r="20" spans="1:22" ht="240" x14ac:dyDescent="0.25">
      <c r="A20" s="69"/>
      <c r="B20" s="69" t="s">
        <v>637</v>
      </c>
      <c r="C20" s="70"/>
      <c r="D20" s="70"/>
      <c r="E20" s="70"/>
      <c r="F20" s="69"/>
      <c r="G20" s="102" t="s">
        <v>642</v>
      </c>
      <c r="H20" s="103" t="s">
        <v>641</v>
      </c>
      <c r="I20" s="80">
        <v>1357073.7</v>
      </c>
      <c r="J20" s="80">
        <v>681982.5</v>
      </c>
      <c r="K20" s="80">
        <v>629454.88</v>
      </c>
      <c r="L20" s="80">
        <f t="shared" si="1"/>
        <v>132185.52000000002</v>
      </c>
      <c r="M20" s="80">
        <v>761640.4</v>
      </c>
      <c r="N20" s="78">
        <v>12</v>
      </c>
      <c r="O20" s="78">
        <v>1</v>
      </c>
      <c r="P20" s="81">
        <v>44798</v>
      </c>
      <c r="Q20" s="78">
        <v>44834</v>
      </c>
      <c r="R20" s="78" t="s">
        <v>1088</v>
      </c>
      <c r="S20" s="78" t="s">
        <v>864</v>
      </c>
      <c r="T20" s="78">
        <v>4</v>
      </c>
      <c r="U20" s="76" t="s">
        <v>1172</v>
      </c>
      <c r="V20" s="77" t="s">
        <v>1172</v>
      </c>
    </row>
    <row r="21" spans="1:22" ht="30" x14ac:dyDescent="0.25">
      <c r="A21" s="82"/>
      <c r="B21" s="82" t="s">
        <v>638</v>
      </c>
      <c r="C21" s="83"/>
      <c r="D21" s="83"/>
      <c r="E21" s="83"/>
      <c r="F21" s="82"/>
      <c r="G21" s="101" t="s">
        <v>643</v>
      </c>
      <c r="H21" s="101" t="s">
        <v>644</v>
      </c>
      <c r="I21" s="91">
        <v>333239.53999999998</v>
      </c>
      <c r="J21" s="91">
        <v>166937.79999999999</v>
      </c>
      <c r="K21" s="91">
        <v>166936.79999999999</v>
      </c>
      <c r="L21" s="91">
        <f t="shared" si="1"/>
        <v>35056.73000000001</v>
      </c>
      <c r="M21" s="91">
        <v>201993.53</v>
      </c>
      <c r="N21" s="92">
        <v>12</v>
      </c>
      <c r="O21" s="92">
        <v>1</v>
      </c>
      <c r="P21" s="93">
        <v>44746</v>
      </c>
      <c r="Q21" s="93">
        <v>44811</v>
      </c>
      <c r="R21" s="94" t="s">
        <v>1049</v>
      </c>
      <c r="S21" s="92" t="s">
        <v>1050</v>
      </c>
      <c r="T21" s="92">
        <v>1</v>
      </c>
      <c r="U21" s="89" t="s">
        <v>1172</v>
      </c>
      <c r="V21" s="90" t="s">
        <v>1172</v>
      </c>
    </row>
    <row r="22" spans="1:22" ht="45" x14ac:dyDescent="0.25">
      <c r="A22" s="69" t="s">
        <v>648</v>
      </c>
      <c r="B22" s="69"/>
      <c r="C22" s="70" t="s">
        <v>538</v>
      </c>
      <c r="D22" s="70" t="s">
        <v>539</v>
      </c>
      <c r="E22" s="70" t="s">
        <v>514</v>
      </c>
      <c r="F22" s="69" t="s">
        <v>509</v>
      </c>
      <c r="G22" s="102" t="s">
        <v>649</v>
      </c>
      <c r="H22" s="103" t="s">
        <v>546</v>
      </c>
      <c r="I22" s="80">
        <v>1031657.91</v>
      </c>
      <c r="J22" s="80">
        <v>206689.39</v>
      </c>
      <c r="K22" s="80">
        <v>205689</v>
      </c>
      <c r="L22" s="80">
        <f t="shared" si="1"/>
        <v>43194.69</v>
      </c>
      <c r="M22" s="80">
        <v>248883.69</v>
      </c>
      <c r="N22" s="78">
        <v>12</v>
      </c>
      <c r="O22" s="78">
        <v>4</v>
      </c>
      <c r="P22" s="81">
        <v>44637</v>
      </c>
      <c r="Q22" s="78">
        <v>44673</v>
      </c>
      <c r="R22" s="78" t="s">
        <v>837</v>
      </c>
      <c r="S22" s="78" t="s">
        <v>838</v>
      </c>
      <c r="T22" s="78">
        <v>1</v>
      </c>
      <c r="U22" s="76" t="s">
        <v>1172</v>
      </c>
      <c r="V22" s="77" t="s">
        <v>1172</v>
      </c>
    </row>
    <row r="23" spans="1:22" ht="45" x14ac:dyDescent="0.25">
      <c r="A23" s="82" t="s">
        <v>650</v>
      </c>
      <c r="B23" s="82"/>
      <c r="C23" s="83" t="s">
        <v>538</v>
      </c>
      <c r="D23" s="83" t="s">
        <v>539</v>
      </c>
      <c r="E23" s="83" t="s">
        <v>513</v>
      </c>
      <c r="F23" s="82" t="s">
        <v>509</v>
      </c>
      <c r="G23" s="101" t="s">
        <v>651</v>
      </c>
      <c r="H23" s="101" t="s">
        <v>566</v>
      </c>
      <c r="I23" s="91">
        <v>360727.2</v>
      </c>
      <c r="J23" s="91">
        <v>164126</v>
      </c>
      <c r="K23" s="91">
        <v>159202.22</v>
      </c>
      <c r="L23" s="91">
        <f t="shared" si="1"/>
        <v>33432.47</v>
      </c>
      <c r="M23" s="91">
        <v>192634.69</v>
      </c>
      <c r="N23" s="92">
        <v>24</v>
      </c>
      <c r="O23" s="92">
        <v>2</v>
      </c>
      <c r="P23" s="93">
        <v>44635</v>
      </c>
      <c r="Q23" s="93">
        <v>44670</v>
      </c>
      <c r="R23" s="94" t="s">
        <v>831</v>
      </c>
      <c r="S23" s="92" t="s">
        <v>832</v>
      </c>
      <c r="T23" s="92">
        <v>1</v>
      </c>
      <c r="U23" s="89" t="s">
        <v>1172</v>
      </c>
      <c r="V23" s="90" t="s">
        <v>1172</v>
      </c>
    </row>
    <row r="24" spans="1:22" ht="45" x14ac:dyDescent="0.25">
      <c r="A24" s="69" t="s">
        <v>685</v>
      </c>
      <c r="B24" s="69"/>
      <c r="C24" s="70" t="s">
        <v>538</v>
      </c>
      <c r="D24" s="70" t="s">
        <v>495</v>
      </c>
      <c r="E24" s="70" t="s">
        <v>514</v>
      </c>
      <c r="F24" s="69" t="s">
        <v>80</v>
      </c>
      <c r="G24" s="102" t="s">
        <v>686</v>
      </c>
      <c r="H24" s="103" t="s">
        <v>687</v>
      </c>
      <c r="I24" s="80">
        <v>761829.26</v>
      </c>
      <c r="J24" s="80">
        <v>316112.39</v>
      </c>
      <c r="K24" s="80">
        <v>274702</v>
      </c>
      <c r="L24" s="80">
        <f t="shared" si="1"/>
        <v>57687.419999999984</v>
      </c>
      <c r="M24" s="80">
        <v>332389.42</v>
      </c>
      <c r="N24" s="78">
        <v>24</v>
      </c>
      <c r="O24" s="78">
        <v>3</v>
      </c>
      <c r="P24" s="81">
        <v>44764</v>
      </c>
      <c r="Q24" s="78">
        <v>44805</v>
      </c>
      <c r="R24" s="78" t="s">
        <v>1025</v>
      </c>
      <c r="S24" s="78" t="s">
        <v>1026</v>
      </c>
      <c r="T24" s="78">
        <v>2</v>
      </c>
      <c r="U24" s="76" t="s">
        <v>1172</v>
      </c>
      <c r="V24" s="77" t="s">
        <v>1172</v>
      </c>
    </row>
    <row r="25" spans="1:22" ht="45" x14ac:dyDescent="0.25">
      <c r="A25" s="82" t="s">
        <v>688</v>
      </c>
      <c r="B25" s="82"/>
      <c r="C25" s="83" t="s">
        <v>538</v>
      </c>
      <c r="D25" s="83" t="s">
        <v>495</v>
      </c>
      <c r="E25" s="83" t="s">
        <v>514</v>
      </c>
      <c r="F25" s="82" t="s">
        <v>80</v>
      </c>
      <c r="G25" s="101" t="s">
        <v>689</v>
      </c>
      <c r="H25" s="101" t="s">
        <v>690</v>
      </c>
      <c r="I25" s="91">
        <v>583014.80000000005</v>
      </c>
      <c r="J25" s="91">
        <v>233205.92</v>
      </c>
      <c r="K25" s="91">
        <v>221545.62</v>
      </c>
      <c r="L25" s="91">
        <f t="shared" si="1"/>
        <v>46524.580000000016</v>
      </c>
      <c r="M25" s="91">
        <v>268070.2</v>
      </c>
      <c r="N25" s="92">
        <v>24</v>
      </c>
      <c r="O25" s="92">
        <v>3</v>
      </c>
      <c r="P25" s="93">
        <v>44662</v>
      </c>
      <c r="Q25" s="93">
        <v>44692</v>
      </c>
      <c r="R25" s="94" t="s">
        <v>862</v>
      </c>
      <c r="S25" s="92" t="s">
        <v>835</v>
      </c>
      <c r="T25" s="92">
        <v>1</v>
      </c>
      <c r="U25" s="89" t="s">
        <v>1172</v>
      </c>
      <c r="V25" s="90" t="s">
        <v>1172</v>
      </c>
    </row>
    <row r="26" spans="1:22" ht="105" x14ac:dyDescent="0.25">
      <c r="A26" s="69" t="s">
        <v>706</v>
      </c>
      <c r="B26" s="69"/>
      <c r="C26" s="70" t="s">
        <v>538</v>
      </c>
      <c r="D26" s="70" t="s">
        <v>495</v>
      </c>
      <c r="E26" s="70" t="s">
        <v>514</v>
      </c>
      <c r="F26" s="69" t="s">
        <v>80</v>
      </c>
      <c r="G26" s="102" t="s">
        <v>707</v>
      </c>
      <c r="H26" s="103" t="s">
        <v>708</v>
      </c>
      <c r="I26" s="80">
        <v>339597.44</v>
      </c>
      <c r="J26" s="80">
        <v>175367.92</v>
      </c>
      <c r="K26" s="80">
        <v>125938</v>
      </c>
      <c r="L26" s="80">
        <f>M26-K26</f>
        <v>26446.98000000001</v>
      </c>
      <c r="M26" s="80">
        <v>152384.98000000001</v>
      </c>
      <c r="N26" s="78">
        <v>28</v>
      </c>
      <c r="O26" s="78">
        <v>2</v>
      </c>
      <c r="P26" s="81">
        <v>44859</v>
      </c>
      <c r="Q26" s="78">
        <v>44894</v>
      </c>
      <c r="R26" s="78" t="s">
        <v>1158</v>
      </c>
      <c r="S26" s="78" t="s">
        <v>1159</v>
      </c>
      <c r="T26" s="78">
        <v>2</v>
      </c>
      <c r="U26" s="76" t="s">
        <v>1172</v>
      </c>
      <c r="V26" s="77" t="s">
        <v>1172</v>
      </c>
    </row>
    <row r="27" spans="1:22" ht="60" x14ac:dyDescent="0.25">
      <c r="A27" s="82" t="s">
        <v>724</v>
      </c>
      <c r="B27" s="82"/>
      <c r="C27" s="83" t="s">
        <v>538</v>
      </c>
      <c r="D27" s="83" t="s">
        <v>495</v>
      </c>
      <c r="E27" s="83" t="s">
        <v>514</v>
      </c>
      <c r="F27" s="82" t="s">
        <v>515</v>
      </c>
      <c r="G27" s="101" t="s">
        <v>725</v>
      </c>
      <c r="H27" s="101" t="s">
        <v>726</v>
      </c>
      <c r="I27" s="91">
        <v>496191.21</v>
      </c>
      <c r="J27" s="91">
        <v>496191.21</v>
      </c>
      <c r="K27" s="91">
        <v>322524.28999999998</v>
      </c>
      <c r="L27" s="91">
        <f>M27-K27</f>
        <v>67730.100000000035</v>
      </c>
      <c r="M27" s="91">
        <v>390254.39</v>
      </c>
      <c r="N27" s="92">
        <v>27</v>
      </c>
      <c r="O27" s="92" t="s">
        <v>703</v>
      </c>
      <c r="P27" s="93">
        <v>44739</v>
      </c>
      <c r="Q27" s="93">
        <v>44764</v>
      </c>
      <c r="R27" s="94" t="s">
        <v>981</v>
      </c>
      <c r="S27" s="92" t="s">
        <v>982</v>
      </c>
      <c r="T27" s="92">
        <v>6</v>
      </c>
      <c r="U27" s="89" t="s">
        <v>1172</v>
      </c>
      <c r="V27" s="90" t="s">
        <v>1172</v>
      </c>
    </row>
    <row r="28" spans="1:22" ht="38.25" x14ac:dyDescent="0.25">
      <c r="A28" s="69" t="s">
        <v>771</v>
      </c>
      <c r="B28" s="69"/>
      <c r="C28" s="70" t="s">
        <v>538</v>
      </c>
      <c r="D28" s="70" t="s">
        <v>495</v>
      </c>
      <c r="E28" s="70" t="s">
        <v>514</v>
      </c>
      <c r="F28" s="69" t="s">
        <v>80</v>
      </c>
      <c r="G28" s="102" t="s">
        <v>772</v>
      </c>
      <c r="H28" s="103" t="s">
        <v>773</v>
      </c>
      <c r="I28" s="80">
        <v>500000</v>
      </c>
      <c r="J28" s="80">
        <v>200000</v>
      </c>
      <c r="K28" s="80">
        <v>200000</v>
      </c>
      <c r="L28" s="80">
        <v>42000</v>
      </c>
      <c r="M28" s="80">
        <v>242000</v>
      </c>
      <c r="N28" s="78">
        <v>24</v>
      </c>
      <c r="O28" s="78">
        <v>3</v>
      </c>
      <c r="P28" s="81">
        <v>44718</v>
      </c>
      <c r="Q28" s="78">
        <v>44764</v>
      </c>
      <c r="R28" s="78" t="s">
        <v>979</v>
      </c>
      <c r="S28" s="78" t="s">
        <v>980</v>
      </c>
      <c r="T28" s="78">
        <v>4</v>
      </c>
      <c r="U28" s="76" t="s">
        <v>1172</v>
      </c>
      <c r="V28" s="77" t="s">
        <v>1172</v>
      </c>
    </row>
    <row r="29" spans="1:22" ht="75" x14ac:dyDescent="0.25">
      <c r="A29" s="82" t="s">
        <v>795</v>
      </c>
      <c r="B29" s="82"/>
      <c r="C29" s="83" t="s">
        <v>538</v>
      </c>
      <c r="D29" s="83" t="s">
        <v>495</v>
      </c>
      <c r="E29" s="83" t="s">
        <v>514</v>
      </c>
      <c r="F29" s="82" t="s">
        <v>80</v>
      </c>
      <c r="G29" s="101" t="s">
        <v>796</v>
      </c>
      <c r="H29" s="101" t="s">
        <v>697</v>
      </c>
      <c r="I29" s="91">
        <v>506643.05</v>
      </c>
      <c r="J29" s="91">
        <v>80850.03</v>
      </c>
      <c r="K29" s="91">
        <v>80850.03</v>
      </c>
      <c r="L29" s="91">
        <f t="shared" ref="L29:L36" si="2">M29-K29</f>
        <v>16978.509999999995</v>
      </c>
      <c r="M29" s="91">
        <v>97828.54</v>
      </c>
      <c r="N29" s="92">
        <v>12</v>
      </c>
      <c r="O29" s="92">
        <v>4</v>
      </c>
      <c r="P29" s="93">
        <v>44697</v>
      </c>
      <c r="Q29" s="93">
        <v>44720</v>
      </c>
      <c r="R29" s="94" t="s">
        <v>927</v>
      </c>
      <c r="S29" s="92" t="s">
        <v>718</v>
      </c>
      <c r="T29" s="92">
        <v>1</v>
      </c>
      <c r="U29" s="89" t="s">
        <v>1172</v>
      </c>
      <c r="V29" s="90" t="s">
        <v>1172</v>
      </c>
    </row>
    <row r="30" spans="1:22" ht="38.25" x14ac:dyDescent="0.25">
      <c r="A30" s="69" t="s">
        <v>804</v>
      </c>
      <c r="B30" s="69"/>
      <c r="C30" s="70" t="s">
        <v>538</v>
      </c>
      <c r="D30" s="70" t="s">
        <v>495</v>
      </c>
      <c r="E30" s="70" t="s">
        <v>514</v>
      </c>
      <c r="F30" s="69" t="s">
        <v>80</v>
      </c>
      <c r="G30" s="102" t="s">
        <v>805</v>
      </c>
      <c r="H30" s="103" t="s">
        <v>791</v>
      </c>
      <c r="I30" s="80">
        <v>749982.8</v>
      </c>
      <c r="J30" s="80">
        <v>149996.56</v>
      </c>
      <c r="K30" s="80">
        <v>140996.76999999999</v>
      </c>
      <c r="L30" s="80">
        <f t="shared" si="2"/>
        <v>29609.320000000007</v>
      </c>
      <c r="M30" s="80">
        <v>170606.09</v>
      </c>
      <c r="N30" s="78">
        <v>12</v>
      </c>
      <c r="O30" s="78">
        <v>4</v>
      </c>
      <c r="P30" s="81">
        <v>44719</v>
      </c>
      <c r="Q30" s="78">
        <v>44764</v>
      </c>
      <c r="R30" s="78" t="s">
        <v>983</v>
      </c>
      <c r="S30" s="78" t="s">
        <v>984</v>
      </c>
      <c r="T30" s="78">
        <v>1</v>
      </c>
      <c r="U30" s="76" t="s">
        <v>1172</v>
      </c>
      <c r="V30" s="77" t="s">
        <v>1172</v>
      </c>
    </row>
    <row r="31" spans="1:22" ht="45" x14ac:dyDescent="0.25">
      <c r="A31" s="82" t="s">
        <v>808</v>
      </c>
      <c r="B31" s="82"/>
      <c r="C31" s="83" t="s">
        <v>538</v>
      </c>
      <c r="D31" s="83" t="s">
        <v>495</v>
      </c>
      <c r="E31" s="83" t="s">
        <v>514</v>
      </c>
      <c r="F31" s="82" t="s">
        <v>80</v>
      </c>
      <c r="G31" s="101" t="s">
        <v>809</v>
      </c>
      <c r="H31" s="101" t="s">
        <v>280</v>
      </c>
      <c r="I31" s="91">
        <v>462318.04</v>
      </c>
      <c r="J31" s="91">
        <v>272044.7</v>
      </c>
      <c r="K31" s="91">
        <v>238039.11</v>
      </c>
      <c r="L31" s="91">
        <f t="shared" si="2"/>
        <v>49988.210000000021</v>
      </c>
      <c r="M31" s="91">
        <v>288027.32</v>
      </c>
      <c r="N31" s="92">
        <v>36</v>
      </c>
      <c r="O31" s="92" t="s">
        <v>841</v>
      </c>
      <c r="P31" s="93">
        <v>44706</v>
      </c>
      <c r="Q31" s="93">
        <v>44764</v>
      </c>
      <c r="R31" s="94" t="s">
        <v>977</v>
      </c>
      <c r="S31" s="92" t="s">
        <v>978</v>
      </c>
      <c r="T31" s="92">
        <v>5</v>
      </c>
      <c r="U31" s="89" t="s">
        <v>1172</v>
      </c>
      <c r="V31" s="90" t="s">
        <v>1172</v>
      </c>
    </row>
    <row r="32" spans="1:22" ht="38.25" x14ac:dyDescent="0.25">
      <c r="A32" s="69" t="s">
        <v>826</v>
      </c>
      <c r="B32" s="69"/>
      <c r="C32" s="70" t="s">
        <v>538</v>
      </c>
      <c r="D32" s="70" t="s">
        <v>495</v>
      </c>
      <c r="E32" s="70" t="s">
        <v>514</v>
      </c>
      <c r="F32" s="69" t="s">
        <v>80</v>
      </c>
      <c r="G32" s="102" t="s">
        <v>827</v>
      </c>
      <c r="H32" s="103" t="s">
        <v>280</v>
      </c>
      <c r="I32" s="80">
        <v>621789.14</v>
      </c>
      <c r="J32" s="80">
        <v>125909.78</v>
      </c>
      <c r="K32" s="80">
        <v>106890.1</v>
      </c>
      <c r="L32" s="80">
        <f t="shared" si="2"/>
        <v>22446.92</v>
      </c>
      <c r="M32" s="80">
        <v>129337.02</v>
      </c>
      <c r="N32" s="78">
        <v>12</v>
      </c>
      <c r="O32" s="78">
        <v>4</v>
      </c>
      <c r="P32" s="81">
        <v>44868</v>
      </c>
      <c r="Q32" s="78">
        <v>44894</v>
      </c>
      <c r="R32" s="78" t="s">
        <v>1160</v>
      </c>
      <c r="S32" s="78" t="s">
        <v>810</v>
      </c>
      <c r="T32" s="78">
        <v>3</v>
      </c>
      <c r="U32" s="76" t="s">
        <v>1172</v>
      </c>
      <c r="V32" s="77" t="s">
        <v>1172</v>
      </c>
    </row>
    <row r="33" spans="1:22" ht="60" x14ac:dyDescent="0.25">
      <c r="A33" s="82" t="s">
        <v>828</v>
      </c>
      <c r="B33" s="82"/>
      <c r="C33" s="83" t="s">
        <v>538</v>
      </c>
      <c r="D33" s="83" t="s">
        <v>495</v>
      </c>
      <c r="E33" s="83" t="s">
        <v>514</v>
      </c>
      <c r="F33" s="82" t="s">
        <v>80</v>
      </c>
      <c r="G33" s="101" t="s">
        <v>829</v>
      </c>
      <c r="H33" s="101" t="s">
        <v>830</v>
      </c>
      <c r="I33" s="91">
        <v>225212.7</v>
      </c>
      <c r="J33" s="91">
        <v>45042.54</v>
      </c>
      <c r="K33" s="91">
        <v>29908.25</v>
      </c>
      <c r="L33" s="91">
        <f t="shared" si="2"/>
        <v>6280.7300000000032</v>
      </c>
      <c r="M33" s="91">
        <v>36188.980000000003</v>
      </c>
      <c r="N33" s="92">
        <v>12</v>
      </c>
      <c r="O33" s="92">
        <v>4</v>
      </c>
      <c r="P33" s="93">
        <v>44844</v>
      </c>
      <c r="Q33" s="93">
        <v>44874</v>
      </c>
      <c r="R33" s="94" t="s">
        <v>968</v>
      </c>
      <c r="S33" s="92" t="s">
        <v>807</v>
      </c>
      <c r="T33" s="92">
        <v>2</v>
      </c>
      <c r="U33" s="89" t="s">
        <v>1172</v>
      </c>
      <c r="V33" s="90" t="s">
        <v>1172</v>
      </c>
    </row>
    <row r="34" spans="1:22" ht="60" x14ac:dyDescent="0.25">
      <c r="A34" s="69" t="s">
        <v>866</v>
      </c>
      <c r="B34" s="69"/>
      <c r="C34" s="70" t="s">
        <v>538</v>
      </c>
      <c r="D34" s="70" t="s">
        <v>495</v>
      </c>
      <c r="E34" s="70" t="s">
        <v>514</v>
      </c>
      <c r="F34" s="69" t="s">
        <v>80</v>
      </c>
      <c r="G34" s="102" t="s">
        <v>867</v>
      </c>
      <c r="H34" s="103" t="s">
        <v>566</v>
      </c>
      <c r="I34" s="80">
        <v>595173.32999999996</v>
      </c>
      <c r="J34" s="80">
        <v>595173.32999999996</v>
      </c>
      <c r="K34" s="80">
        <v>547559.46</v>
      </c>
      <c r="L34" s="80">
        <f t="shared" si="2"/>
        <v>114987.48999999999</v>
      </c>
      <c r="M34" s="80">
        <v>662546.94999999995</v>
      </c>
      <c r="N34" s="78">
        <v>42</v>
      </c>
      <c r="O34" s="78" t="s">
        <v>703</v>
      </c>
      <c r="P34" s="81">
        <v>44823</v>
      </c>
      <c r="Q34" s="78">
        <v>44852</v>
      </c>
      <c r="R34" s="78" t="s">
        <v>1105</v>
      </c>
      <c r="S34" s="78" t="s">
        <v>413</v>
      </c>
      <c r="T34" s="78">
        <v>1</v>
      </c>
      <c r="U34" s="76" t="s">
        <v>1172</v>
      </c>
      <c r="V34" s="77" t="s">
        <v>1172</v>
      </c>
    </row>
    <row r="35" spans="1:22" ht="60" x14ac:dyDescent="0.25">
      <c r="A35" s="82" t="s">
        <v>928</v>
      </c>
      <c r="B35" s="82"/>
      <c r="C35" s="83" t="s">
        <v>538</v>
      </c>
      <c r="D35" s="83" t="s">
        <v>495</v>
      </c>
      <c r="E35" s="83" t="s">
        <v>514</v>
      </c>
      <c r="F35" s="82" t="s">
        <v>80</v>
      </c>
      <c r="G35" s="101" t="s">
        <v>929</v>
      </c>
      <c r="H35" s="101" t="s">
        <v>727</v>
      </c>
      <c r="I35" s="91">
        <v>380599.73</v>
      </c>
      <c r="J35" s="91">
        <v>380599.73</v>
      </c>
      <c r="K35" s="91">
        <v>178691.57</v>
      </c>
      <c r="L35" s="91">
        <f t="shared" si="2"/>
        <v>37525.229999999981</v>
      </c>
      <c r="M35" s="91">
        <v>216216.8</v>
      </c>
      <c r="N35" s="92">
        <v>36</v>
      </c>
      <c r="O35" s="92" t="s">
        <v>703</v>
      </c>
      <c r="P35" s="93">
        <v>44804</v>
      </c>
      <c r="Q35" s="93">
        <v>44826</v>
      </c>
      <c r="R35" s="94" t="s">
        <v>1077</v>
      </c>
      <c r="S35" s="92" t="s">
        <v>1078</v>
      </c>
      <c r="T35" s="92">
        <v>2</v>
      </c>
      <c r="U35" s="89" t="s">
        <v>1172</v>
      </c>
      <c r="V35" s="90" t="s">
        <v>1172</v>
      </c>
    </row>
    <row r="36" spans="1:22" ht="38.25" x14ac:dyDescent="0.25">
      <c r="A36" s="69" t="s">
        <v>935</v>
      </c>
      <c r="B36" s="69"/>
      <c r="C36" s="70" t="s">
        <v>538</v>
      </c>
      <c r="D36" s="70" t="s">
        <v>495</v>
      </c>
      <c r="E36" s="70" t="s">
        <v>514</v>
      </c>
      <c r="F36" s="69" t="s">
        <v>80</v>
      </c>
      <c r="G36" s="102" t="s">
        <v>936</v>
      </c>
      <c r="H36" s="103" t="s">
        <v>937</v>
      </c>
      <c r="I36" s="80">
        <v>615494.85</v>
      </c>
      <c r="J36" s="80">
        <v>124709.45</v>
      </c>
      <c r="K36" s="80">
        <v>118500</v>
      </c>
      <c r="L36" s="80">
        <f t="shared" si="2"/>
        <v>24885</v>
      </c>
      <c r="M36" s="80">
        <v>143385</v>
      </c>
      <c r="N36" s="78">
        <v>12</v>
      </c>
      <c r="O36" s="78">
        <v>4</v>
      </c>
      <c r="P36" s="81">
        <v>44855</v>
      </c>
      <c r="Q36" s="78">
        <v>44883</v>
      </c>
      <c r="R36" s="78" t="s">
        <v>1147</v>
      </c>
      <c r="S36" s="78" t="s">
        <v>1148</v>
      </c>
      <c r="T36" s="78">
        <v>1</v>
      </c>
      <c r="U36" s="76" t="s">
        <v>1172</v>
      </c>
      <c r="V36" s="77" t="s">
        <v>1172</v>
      </c>
    </row>
    <row r="37" spans="1:22" ht="60" x14ac:dyDescent="0.25">
      <c r="A37" s="82" t="s">
        <v>988</v>
      </c>
      <c r="B37" s="82"/>
      <c r="C37" s="83" t="s">
        <v>538</v>
      </c>
      <c r="D37" s="83" t="s">
        <v>495</v>
      </c>
      <c r="E37" s="83" t="s">
        <v>513</v>
      </c>
      <c r="F37" s="82" t="s">
        <v>515</v>
      </c>
      <c r="G37" s="101" t="s">
        <v>989</v>
      </c>
      <c r="H37" s="101" t="s">
        <v>990</v>
      </c>
      <c r="I37" s="91">
        <v>262800</v>
      </c>
      <c r="J37" s="91">
        <v>262800</v>
      </c>
      <c r="K37" s="91">
        <v>260000</v>
      </c>
      <c r="L37" s="91">
        <f>M37-K37</f>
        <v>54600</v>
      </c>
      <c r="M37" s="91">
        <v>314600</v>
      </c>
      <c r="N37" s="92">
        <v>38</v>
      </c>
      <c r="O37" s="92" t="s">
        <v>703</v>
      </c>
      <c r="P37" s="93">
        <v>44839</v>
      </c>
      <c r="Q37" s="93">
        <v>44852</v>
      </c>
      <c r="R37" s="94" t="s">
        <v>1103</v>
      </c>
      <c r="S37" s="92" t="s">
        <v>1104</v>
      </c>
      <c r="T37" s="92">
        <v>1</v>
      </c>
      <c r="U37" s="89" t="s">
        <v>1172</v>
      </c>
      <c r="V37" s="90" t="s">
        <v>1172</v>
      </c>
    </row>
    <row r="38" spans="1:22" ht="38.25" x14ac:dyDescent="0.25">
      <c r="A38" s="69" t="s">
        <v>995</v>
      </c>
      <c r="B38" s="69"/>
      <c r="C38" s="70" t="s">
        <v>538</v>
      </c>
      <c r="D38" s="70" t="s">
        <v>495</v>
      </c>
      <c r="E38" s="70" t="s">
        <v>514</v>
      </c>
      <c r="F38" s="69" t="s">
        <v>80</v>
      </c>
      <c r="G38" s="102" t="s">
        <v>996</v>
      </c>
      <c r="H38" s="103" t="s">
        <v>280</v>
      </c>
      <c r="I38" s="80">
        <v>749747.24</v>
      </c>
      <c r="J38" s="80">
        <v>449933.88</v>
      </c>
      <c r="K38" s="80">
        <v>398250</v>
      </c>
      <c r="L38" s="80">
        <f>M38-K38</f>
        <v>83632.5</v>
      </c>
      <c r="M38" s="80">
        <v>481882.5</v>
      </c>
      <c r="N38" s="78">
        <v>36</v>
      </c>
      <c r="O38" s="78" t="s">
        <v>841</v>
      </c>
      <c r="P38" s="81">
        <v>44881</v>
      </c>
      <c r="Q38" s="78">
        <v>44918</v>
      </c>
      <c r="R38" s="78" t="s">
        <v>1166</v>
      </c>
      <c r="S38" s="78" t="s">
        <v>1052</v>
      </c>
      <c r="T38" s="78">
        <v>2</v>
      </c>
      <c r="U38" s="76" t="s">
        <v>1172</v>
      </c>
      <c r="V38" s="77" t="s">
        <v>1172</v>
      </c>
    </row>
    <row r="39" spans="1:22" ht="60" x14ac:dyDescent="0.25">
      <c r="A39" s="82" t="s">
        <v>997</v>
      </c>
      <c r="B39" s="82"/>
      <c r="C39" s="83" t="s">
        <v>538</v>
      </c>
      <c r="D39" s="83" t="s">
        <v>495</v>
      </c>
      <c r="E39" s="83" t="s">
        <v>513</v>
      </c>
      <c r="F39" s="82" t="s">
        <v>515</v>
      </c>
      <c r="G39" s="101" t="s">
        <v>998</v>
      </c>
      <c r="H39" s="101" t="s">
        <v>999</v>
      </c>
      <c r="I39" s="91">
        <v>549795.93999999994</v>
      </c>
      <c r="J39" s="91">
        <v>549795.93999999994</v>
      </c>
      <c r="K39" s="91">
        <v>474098.67</v>
      </c>
      <c r="L39" s="91">
        <f>M39-K39</f>
        <v>99560.72000000003</v>
      </c>
      <c r="M39" s="91">
        <v>573659.39</v>
      </c>
      <c r="N39" s="92">
        <v>6</v>
      </c>
      <c r="O39" s="92" t="s">
        <v>703</v>
      </c>
      <c r="P39" s="93">
        <v>44874</v>
      </c>
      <c r="Q39" s="93">
        <v>44908</v>
      </c>
      <c r="R39" s="94" t="s">
        <v>1163</v>
      </c>
      <c r="S39" s="92" t="s">
        <v>1164</v>
      </c>
      <c r="T39" s="92">
        <v>2</v>
      </c>
      <c r="U39" s="89" t="s">
        <v>1172</v>
      </c>
      <c r="V39" s="90" t="s">
        <v>1172</v>
      </c>
    </row>
    <row r="40" spans="1:22" ht="45" x14ac:dyDescent="0.25">
      <c r="A40" s="69" t="s">
        <v>1031</v>
      </c>
      <c r="B40" s="69"/>
      <c r="C40" s="70" t="s">
        <v>538</v>
      </c>
      <c r="D40" s="70" t="s">
        <v>495</v>
      </c>
      <c r="E40" s="70" t="s">
        <v>514</v>
      </c>
      <c r="F40" s="69" t="s">
        <v>80</v>
      </c>
      <c r="G40" s="102" t="s">
        <v>1032</v>
      </c>
      <c r="H40" s="103" t="s">
        <v>1033</v>
      </c>
      <c r="I40" s="80">
        <f>SUM(I41:I42)</f>
        <v>868190.05</v>
      </c>
      <c r="J40" s="80">
        <f>SUM(J41:J42)</f>
        <v>173638.01</v>
      </c>
      <c r="K40" s="80">
        <f>SUM(K41:K42)</f>
        <v>164956.12</v>
      </c>
      <c r="L40" s="80">
        <f>SUM(L41:L42)</f>
        <v>34640.789999999994</v>
      </c>
      <c r="M40" s="80">
        <f>SUM(M41:M42)</f>
        <v>199596.90999999997</v>
      </c>
      <c r="N40" s="78"/>
      <c r="O40" s="78"/>
      <c r="P40" s="81">
        <v>44888</v>
      </c>
      <c r="Q40" s="78"/>
      <c r="R40" s="78"/>
      <c r="S40" s="78"/>
      <c r="T40" s="78"/>
      <c r="U40" s="76" t="s">
        <v>1172</v>
      </c>
      <c r="V40" s="77" t="s">
        <v>1172</v>
      </c>
    </row>
    <row r="41" spans="1:22" ht="60" x14ac:dyDescent="0.25">
      <c r="A41" s="82"/>
      <c r="B41" s="82" t="s">
        <v>1034</v>
      </c>
      <c r="C41" s="83"/>
      <c r="D41" s="83"/>
      <c r="E41" s="83"/>
      <c r="F41" s="82"/>
      <c r="G41" s="101" t="s">
        <v>1036</v>
      </c>
      <c r="H41" s="101" t="s">
        <v>1033</v>
      </c>
      <c r="I41" s="91">
        <v>726078.9</v>
      </c>
      <c r="J41" s="91">
        <v>145215.78</v>
      </c>
      <c r="K41" s="91">
        <v>137955</v>
      </c>
      <c r="L41" s="91">
        <f>M41-K41</f>
        <v>28970.549999999988</v>
      </c>
      <c r="M41" s="91">
        <v>166925.54999999999</v>
      </c>
      <c r="N41" s="92">
        <v>12</v>
      </c>
      <c r="O41" s="92">
        <v>4</v>
      </c>
      <c r="P41" s="93">
        <v>44888</v>
      </c>
      <c r="Q41" s="93">
        <v>44918</v>
      </c>
      <c r="R41" s="94" t="s">
        <v>1167</v>
      </c>
      <c r="S41" s="92" t="s">
        <v>248</v>
      </c>
      <c r="T41" s="92">
        <v>1</v>
      </c>
      <c r="U41" s="89" t="s">
        <v>1172</v>
      </c>
      <c r="V41" s="90" t="s">
        <v>1172</v>
      </c>
    </row>
    <row r="42" spans="1:22" ht="60" x14ac:dyDescent="0.25">
      <c r="A42" s="69"/>
      <c r="B42" s="69" t="s">
        <v>1035</v>
      </c>
      <c r="C42" s="70"/>
      <c r="D42" s="70"/>
      <c r="E42" s="70"/>
      <c r="F42" s="69"/>
      <c r="G42" s="102" t="s">
        <v>1037</v>
      </c>
      <c r="H42" s="103" t="s">
        <v>1033</v>
      </c>
      <c r="I42" s="80">
        <v>142111.15</v>
      </c>
      <c r="J42" s="80">
        <v>28422.23</v>
      </c>
      <c r="K42" s="80">
        <v>27001.119999999999</v>
      </c>
      <c r="L42" s="80">
        <f>M42-K42</f>
        <v>5670.2400000000016</v>
      </c>
      <c r="M42" s="80">
        <v>32671.360000000001</v>
      </c>
      <c r="N42" s="78">
        <v>12</v>
      </c>
      <c r="O42" s="78">
        <v>4</v>
      </c>
      <c r="P42" s="81">
        <v>44888</v>
      </c>
      <c r="Q42" s="78">
        <v>44918</v>
      </c>
      <c r="R42" s="78" t="s">
        <v>1167</v>
      </c>
      <c r="S42" s="78" t="s">
        <v>248</v>
      </c>
      <c r="T42" s="78">
        <v>1</v>
      </c>
      <c r="U42" s="76" t="s">
        <v>1172</v>
      </c>
      <c r="V42" s="77" t="s">
        <v>1172</v>
      </c>
    </row>
    <row r="43" spans="1:22" ht="38.25" x14ac:dyDescent="0.25">
      <c r="A43" s="82" t="s">
        <v>1054</v>
      </c>
      <c r="B43" s="82"/>
      <c r="C43" s="83" t="s">
        <v>538</v>
      </c>
      <c r="D43" s="83" t="s">
        <v>495</v>
      </c>
      <c r="E43" s="83" t="s">
        <v>513</v>
      </c>
      <c r="F43" s="82" t="s">
        <v>515</v>
      </c>
      <c r="G43" s="101" t="s">
        <v>1055</v>
      </c>
      <c r="H43" s="101" t="s">
        <v>1056</v>
      </c>
      <c r="I43" s="91">
        <v>220772</v>
      </c>
      <c r="J43" s="91">
        <v>220772</v>
      </c>
      <c r="K43" s="91">
        <v>220770</v>
      </c>
      <c r="L43" s="91">
        <f>M43-K43</f>
        <v>46361.700000000012</v>
      </c>
      <c r="M43" s="91">
        <v>267131.7</v>
      </c>
      <c r="N43" s="92">
        <v>42</v>
      </c>
      <c r="O43" s="92" t="s">
        <v>703</v>
      </c>
      <c r="P43" s="93">
        <v>44874</v>
      </c>
      <c r="Q43" s="93">
        <v>44883</v>
      </c>
      <c r="R43" s="94" t="s">
        <v>1145</v>
      </c>
      <c r="S43" s="92" t="s">
        <v>1028</v>
      </c>
      <c r="T43" s="92">
        <v>1</v>
      </c>
      <c r="U43" s="89" t="s">
        <v>1172</v>
      </c>
      <c r="V43" s="90" t="s">
        <v>1172</v>
      </c>
    </row>
    <row r="44" spans="1:22" ht="45" x14ac:dyDescent="0.25">
      <c r="A44" s="69" t="s">
        <v>524</v>
      </c>
      <c r="B44" s="69"/>
      <c r="C44" s="70" t="s">
        <v>76</v>
      </c>
      <c r="D44" s="70" t="s">
        <v>495</v>
      </c>
      <c r="E44" s="70" t="s">
        <v>514</v>
      </c>
      <c r="F44" s="69" t="s">
        <v>81</v>
      </c>
      <c r="G44" s="102" t="s">
        <v>519</v>
      </c>
      <c r="H44" s="103" t="s">
        <v>520</v>
      </c>
      <c r="I44" s="80">
        <v>643599.96</v>
      </c>
      <c r="J44" s="80">
        <v>643599.96</v>
      </c>
      <c r="K44" s="80">
        <v>505161.61</v>
      </c>
      <c r="L44" s="80">
        <f t="shared" ref="L44:L56" si="3">M44-K44</f>
        <v>106083.94000000006</v>
      </c>
      <c r="M44" s="80">
        <v>611245.55000000005</v>
      </c>
      <c r="N44" s="78">
        <v>6</v>
      </c>
      <c r="O44" s="78" t="s">
        <v>533</v>
      </c>
      <c r="P44" s="81">
        <v>44652</v>
      </c>
      <c r="Q44" s="78">
        <v>44662</v>
      </c>
      <c r="R44" s="78" t="s">
        <v>754</v>
      </c>
      <c r="S44" s="78" t="s">
        <v>755</v>
      </c>
      <c r="T44" s="78">
        <v>11</v>
      </c>
      <c r="U44" s="76" t="s">
        <v>1172</v>
      </c>
      <c r="V44" s="77"/>
    </row>
    <row r="45" spans="1:22" ht="45" x14ac:dyDescent="0.25">
      <c r="A45" s="82" t="s">
        <v>521</v>
      </c>
      <c r="B45" s="82"/>
      <c r="C45" s="83" t="s">
        <v>76</v>
      </c>
      <c r="D45" s="83" t="s">
        <v>495</v>
      </c>
      <c r="E45" s="83" t="s">
        <v>514</v>
      </c>
      <c r="F45" s="82" t="s">
        <v>81</v>
      </c>
      <c r="G45" s="101" t="s">
        <v>522</v>
      </c>
      <c r="H45" s="101" t="s">
        <v>523</v>
      </c>
      <c r="I45" s="91">
        <v>299189.92</v>
      </c>
      <c r="J45" s="91">
        <v>299189.92</v>
      </c>
      <c r="K45" s="91">
        <v>287162.49</v>
      </c>
      <c r="L45" s="91">
        <f t="shared" si="3"/>
        <v>60304.119999999995</v>
      </c>
      <c r="M45" s="91">
        <v>347466.61</v>
      </c>
      <c r="N45" s="92">
        <v>5</v>
      </c>
      <c r="O45" s="92" t="s">
        <v>533</v>
      </c>
      <c r="P45" s="93">
        <v>44578</v>
      </c>
      <c r="Q45" s="93">
        <v>44616</v>
      </c>
      <c r="R45" s="94" t="s">
        <v>754</v>
      </c>
      <c r="S45" s="92" t="s">
        <v>755</v>
      </c>
      <c r="T45" s="92">
        <v>4</v>
      </c>
      <c r="U45" s="89" t="s">
        <v>1172</v>
      </c>
      <c r="V45" s="90"/>
    </row>
    <row r="46" spans="1:22" ht="38.25" x14ac:dyDescent="0.25">
      <c r="A46" s="69" t="s">
        <v>529</v>
      </c>
      <c r="B46" s="69"/>
      <c r="C46" s="70" t="s">
        <v>76</v>
      </c>
      <c r="D46" s="70" t="s">
        <v>495</v>
      </c>
      <c r="E46" s="70" t="s">
        <v>514</v>
      </c>
      <c r="F46" s="69" t="s">
        <v>82</v>
      </c>
      <c r="G46" s="102" t="s">
        <v>530</v>
      </c>
      <c r="H46" s="103" t="s">
        <v>531</v>
      </c>
      <c r="I46" s="80">
        <v>8989.5</v>
      </c>
      <c r="J46" s="80">
        <v>8989.5</v>
      </c>
      <c r="K46" s="80">
        <v>8777.34</v>
      </c>
      <c r="L46" s="80">
        <f t="shared" si="3"/>
        <v>1843.2399999999998</v>
      </c>
      <c r="M46" s="80">
        <v>10620.58</v>
      </c>
      <c r="N46" s="78">
        <v>1</v>
      </c>
      <c r="O46" s="78" t="s">
        <v>533</v>
      </c>
      <c r="P46" s="81">
        <v>44595</v>
      </c>
      <c r="Q46" s="78">
        <v>44615</v>
      </c>
      <c r="R46" s="78" t="s">
        <v>766</v>
      </c>
      <c r="S46" s="78" t="s">
        <v>767</v>
      </c>
      <c r="T46" s="78">
        <v>6</v>
      </c>
      <c r="U46" s="76" t="s">
        <v>1172</v>
      </c>
      <c r="V46" s="77"/>
    </row>
    <row r="47" spans="1:22" ht="60" x14ac:dyDescent="0.25">
      <c r="A47" s="82" t="s">
        <v>534</v>
      </c>
      <c r="B47" s="82"/>
      <c r="C47" s="83" t="s">
        <v>76</v>
      </c>
      <c r="D47" s="83" t="s">
        <v>495</v>
      </c>
      <c r="E47" s="83" t="s">
        <v>514</v>
      </c>
      <c r="F47" s="82" t="s">
        <v>81</v>
      </c>
      <c r="G47" s="101" t="s">
        <v>535</v>
      </c>
      <c r="H47" s="101" t="s">
        <v>536</v>
      </c>
      <c r="I47" s="91">
        <v>1318572.27</v>
      </c>
      <c r="J47" s="91">
        <v>1318572.27</v>
      </c>
      <c r="K47" s="91">
        <v>1059077.25</v>
      </c>
      <c r="L47" s="91">
        <f t="shared" si="3"/>
        <v>222406.21999999997</v>
      </c>
      <c r="M47" s="91">
        <v>1281483.47</v>
      </c>
      <c r="N47" s="92">
        <v>6</v>
      </c>
      <c r="O47" s="92" t="s">
        <v>533</v>
      </c>
      <c r="P47" s="93">
        <v>44873</v>
      </c>
      <c r="Q47" s="93">
        <v>44888</v>
      </c>
      <c r="R47" s="94" t="s">
        <v>1153</v>
      </c>
      <c r="S47" s="92" t="s">
        <v>490</v>
      </c>
      <c r="T47" s="92">
        <v>4</v>
      </c>
      <c r="U47" s="89" t="s">
        <v>1172</v>
      </c>
      <c r="V47" s="90"/>
    </row>
    <row r="48" spans="1:22" ht="38.25" x14ac:dyDescent="0.25">
      <c r="A48" s="69" t="s">
        <v>544</v>
      </c>
      <c r="B48" s="69"/>
      <c r="C48" s="70" t="s">
        <v>76</v>
      </c>
      <c r="D48" s="70" t="s">
        <v>495</v>
      </c>
      <c r="E48" s="70" t="s">
        <v>514</v>
      </c>
      <c r="F48" s="69" t="s">
        <v>81</v>
      </c>
      <c r="G48" s="102" t="s">
        <v>545</v>
      </c>
      <c r="H48" s="103" t="s">
        <v>537</v>
      </c>
      <c r="I48" s="80">
        <v>799115.66</v>
      </c>
      <c r="J48" s="80">
        <v>199825.28</v>
      </c>
      <c r="K48" s="80">
        <v>178463.95</v>
      </c>
      <c r="L48" s="80">
        <f t="shared" si="3"/>
        <v>37477.429999999993</v>
      </c>
      <c r="M48" s="80">
        <v>215941.38</v>
      </c>
      <c r="N48" s="78">
        <v>12</v>
      </c>
      <c r="O48" s="78">
        <v>3</v>
      </c>
      <c r="P48" s="81">
        <v>44662</v>
      </c>
      <c r="Q48" s="78">
        <v>44673</v>
      </c>
      <c r="R48" s="78" t="s">
        <v>851</v>
      </c>
      <c r="S48" s="78" t="s">
        <v>850</v>
      </c>
      <c r="T48" s="78">
        <v>8</v>
      </c>
      <c r="U48" s="76" t="s">
        <v>1172</v>
      </c>
      <c r="V48" s="77"/>
    </row>
    <row r="49" spans="1:22" ht="150" x14ac:dyDescent="0.25">
      <c r="A49" s="82" t="s">
        <v>549</v>
      </c>
      <c r="B49" s="82"/>
      <c r="C49" s="83" t="s">
        <v>76</v>
      </c>
      <c r="D49" s="83" t="s">
        <v>495</v>
      </c>
      <c r="E49" s="83" t="s">
        <v>514</v>
      </c>
      <c r="F49" s="82" t="s">
        <v>81</v>
      </c>
      <c r="G49" s="101" t="s">
        <v>550</v>
      </c>
      <c r="H49" s="101" t="s">
        <v>551</v>
      </c>
      <c r="I49" s="91">
        <v>584028.39</v>
      </c>
      <c r="J49" s="91">
        <v>584028.39</v>
      </c>
      <c r="K49" s="91">
        <v>484743</v>
      </c>
      <c r="L49" s="91">
        <f t="shared" si="3"/>
        <v>101796.03000000003</v>
      </c>
      <c r="M49" s="91">
        <v>586539.03</v>
      </c>
      <c r="N49" s="92">
        <v>6</v>
      </c>
      <c r="O49" s="92" t="s">
        <v>533</v>
      </c>
      <c r="P49" s="93">
        <v>44655</v>
      </c>
      <c r="Q49" s="93">
        <v>44677</v>
      </c>
      <c r="R49" s="94" t="s">
        <v>855</v>
      </c>
      <c r="S49" s="92" t="s">
        <v>854</v>
      </c>
      <c r="T49" s="92">
        <v>3</v>
      </c>
      <c r="U49" s="89" t="s">
        <v>1172</v>
      </c>
      <c r="V49" s="90"/>
    </row>
    <row r="50" spans="1:22" ht="45" x14ac:dyDescent="0.25">
      <c r="A50" s="69" t="s">
        <v>556</v>
      </c>
      <c r="B50" s="69"/>
      <c r="C50" s="70" t="s">
        <v>76</v>
      </c>
      <c r="D50" s="70" t="s">
        <v>495</v>
      </c>
      <c r="E50" s="70" t="s">
        <v>514</v>
      </c>
      <c r="F50" s="69" t="s">
        <v>81</v>
      </c>
      <c r="G50" s="102" t="s">
        <v>557</v>
      </c>
      <c r="H50" s="103" t="s">
        <v>510</v>
      </c>
      <c r="I50" s="80">
        <v>524653.62</v>
      </c>
      <c r="J50" s="80">
        <v>524653.62</v>
      </c>
      <c r="K50" s="80">
        <v>456126.58</v>
      </c>
      <c r="L50" s="80">
        <f t="shared" si="3"/>
        <v>95786.580000000016</v>
      </c>
      <c r="M50" s="80">
        <v>551913.16</v>
      </c>
      <c r="N50" s="78">
        <v>3</v>
      </c>
      <c r="O50" s="78" t="s">
        <v>533</v>
      </c>
      <c r="P50" s="81">
        <v>44686</v>
      </c>
      <c r="Q50" s="78">
        <v>44706</v>
      </c>
      <c r="R50" s="78" t="s">
        <v>896</v>
      </c>
      <c r="S50" s="78" t="s">
        <v>897</v>
      </c>
      <c r="T50" s="78">
        <v>5</v>
      </c>
      <c r="U50" s="76" t="s">
        <v>1172</v>
      </c>
      <c r="V50" s="77"/>
    </row>
    <row r="51" spans="1:22" ht="60" x14ac:dyDescent="0.25">
      <c r="A51" s="82" t="s">
        <v>563</v>
      </c>
      <c r="B51" s="82"/>
      <c r="C51" s="83" t="s">
        <v>76</v>
      </c>
      <c r="D51" s="83" t="s">
        <v>495</v>
      </c>
      <c r="E51" s="83" t="s">
        <v>514</v>
      </c>
      <c r="F51" s="82" t="s">
        <v>81</v>
      </c>
      <c r="G51" s="101" t="s">
        <v>564</v>
      </c>
      <c r="H51" s="101" t="s">
        <v>565</v>
      </c>
      <c r="I51" s="91">
        <v>179889.81</v>
      </c>
      <c r="J51" s="91">
        <v>179889.81</v>
      </c>
      <c r="K51" s="91">
        <v>135636.92000000001</v>
      </c>
      <c r="L51" s="91">
        <f t="shared" si="3"/>
        <v>28483.75</v>
      </c>
      <c r="M51" s="91">
        <v>164120.67000000001</v>
      </c>
      <c r="N51" s="92">
        <v>3</v>
      </c>
      <c r="O51" s="92" t="s">
        <v>533</v>
      </c>
      <c r="P51" s="93">
        <v>44630</v>
      </c>
      <c r="Q51" s="93">
        <v>44649</v>
      </c>
      <c r="R51" s="94" t="s">
        <v>806</v>
      </c>
      <c r="S51" s="92" t="s">
        <v>807</v>
      </c>
      <c r="T51" s="92">
        <v>6</v>
      </c>
      <c r="U51" s="89" t="s">
        <v>1172</v>
      </c>
      <c r="V51" s="90"/>
    </row>
    <row r="52" spans="1:22" ht="38.25" x14ac:dyDescent="0.25">
      <c r="A52" s="69" t="s">
        <v>575</v>
      </c>
      <c r="B52" s="69"/>
      <c r="C52" s="70" t="s">
        <v>76</v>
      </c>
      <c r="D52" s="70" t="s">
        <v>495</v>
      </c>
      <c r="E52" s="70" t="s">
        <v>514</v>
      </c>
      <c r="F52" s="69" t="s">
        <v>81</v>
      </c>
      <c r="G52" s="102" t="s">
        <v>576</v>
      </c>
      <c r="H52" s="103" t="s">
        <v>577</v>
      </c>
      <c r="I52" s="80">
        <v>495409.5</v>
      </c>
      <c r="J52" s="80">
        <v>99081.9</v>
      </c>
      <c r="K52" s="80">
        <v>71646.12</v>
      </c>
      <c r="L52" s="80">
        <f t="shared" si="3"/>
        <v>15045.690000000002</v>
      </c>
      <c r="M52" s="80">
        <v>86691.81</v>
      </c>
      <c r="N52" s="78">
        <v>12</v>
      </c>
      <c r="O52" s="78">
        <v>4</v>
      </c>
      <c r="P52" s="81">
        <v>44641</v>
      </c>
      <c r="Q52" s="78">
        <v>44657</v>
      </c>
      <c r="R52" s="78" t="s">
        <v>811</v>
      </c>
      <c r="S52" s="78" t="s">
        <v>812</v>
      </c>
      <c r="T52" s="78">
        <v>8</v>
      </c>
      <c r="U52" s="76" t="s">
        <v>1172</v>
      </c>
      <c r="V52" s="77"/>
    </row>
    <row r="53" spans="1:22" ht="38.25" x14ac:dyDescent="0.25">
      <c r="A53" s="82" t="s">
        <v>578</v>
      </c>
      <c r="B53" s="82"/>
      <c r="C53" s="83" t="s">
        <v>76</v>
      </c>
      <c r="D53" s="83" t="s">
        <v>495</v>
      </c>
      <c r="E53" s="83" t="s">
        <v>513</v>
      </c>
      <c r="F53" s="82" t="s">
        <v>80</v>
      </c>
      <c r="G53" s="101" t="s">
        <v>559</v>
      </c>
      <c r="H53" s="101" t="s">
        <v>558</v>
      </c>
      <c r="I53" s="91">
        <v>79973.320000000007</v>
      </c>
      <c r="J53" s="91">
        <v>79973.320000000007</v>
      </c>
      <c r="K53" s="91">
        <v>55981.31</v>
      </c>
      <c r="L53" s="91">
        <f t="shared" si="3"/>
        <v>11756.070000000007</v>
      </c>
      <c r="M53" s="91">
        <v>67737.38</v>
      </c>
      <c r="N53" s="92">
        <v>9</v>
      </c>
      <c r="O53" s="92" t="s">
        <v>533</v>
      </c>
      <c r="P53" s="93">
        <v>44594</v>
      </c>
      <c r="Q53" s="93">
        <v>44601</v>
      </c>
      <c r="R53" s="94" t="s">
        <v>719</v>
      </c>
      <c r="S53" s="92" t="s">
        <v>720</v>
      </c>
      <c r="T53" s="92">
        <v>4</v>
      </c>
      <c r="U53" s="89" t="s">
        <v>1172</v>
      </c>
      <c r="V53" s="90"/>
    </row>
    <row r="54" spans="1:22" ht="45" x14ac:dyDescent="0.25">
      <c r="A54" s="69" t="s">
        <v>583</v>
      </c>
      <c r="B54" s="69"/>
      <c r="C54" s="70" t="s">
        <v>76</v>
      </c>
      <c r="D54" s="70" t="s">
        <v>495</v>
      </c>
      <c r="E54" s="70" t="s">
        <v>514</v>
      </c>
      <c r="F54" s="69" t="s">
        <v>82</v>
      </c>
      <c r="G54" s="102" t="s">
        <v>584</v>
      </c>
      <c r="H54" s="103" t="s">
        <v>585</v>
      </c>
      <c r="I54" s="80">
        <v>24328.75</v>
      </c>
      <c r="J54" s="80">
        <v>4865.75</v>
      </c>
      <c r="K54" s="80">
        <v>4800</v>
      </c>
      <c r="L54" s="80">
        <f t="shared" si="3"/>
        <v>1008</v>
      </c>
      <c r="M54" s="80">
        <v>5808</v>
      </c>
      <c r="N54" s="78">
        <v>12</v>
      </c>
      <c r="O54" s="78">
        <v>4</v>
      </c>
      <c r="P54" s="81">
        <v>44585</v>
      </c>
      <c r="Q54" s="78">
        <v>44594</v>
      </c>
      <c r="R54" s="78" t="s">
        <v>704</v>
      </c>
      <c r="S54" s="78" t="s">
        <v>705</v>
      </c>
      <c r="T54" s="78">
        <v>1</v>
      </c>
      <c r="U54" s="76" t="s">
        <v>1172</v>
      </c>
      <c r="V54" s="77"/>
    </row>
    <row r="55" spans="1:22" ht="60" x14ac:dyDescent="0.25">
      <c r="A55" s="82" t="s">
        <v>586</v>
      </c>
      <c r="B55" s="82"/>
      <c r="C55" s="83" t="s">
        <v>76</v>
      </c>
      <c r="D55" s="83" t="s">
        <v>495</v>
      </c>
      <c r="E55" s="83" t="s">
        <v>514</v>
      </c>
      <c r="F55" s="82" t="s">
        <v>81</v>
      </c>
      <c r="G55" s="101" t="s">
        <v>587</v>
      </c>
      <c r="H55" s="101" t="s">
        <v>588</v>
      </c>
      <c r="I55" s="91">
        <v>17046.14</v>
      </c>
      <c r="J55" s="91">
        <v>17046.14</v>
      </c>
      <c r="K55" s="91">
        <v>9774.65</v>
      </c>
      <c r="L55" s="91">
        <f t="shared" si="3"/>
        <v>2052.6800000000003</v>
      </c>
      <c r="M55" s="91">
        <v>11827.33</v>
      </c>
      <c r="N55" s="92">
        <v>1</v>
      </c>
      <c r="O55" s="92" t="s">
        <v>533</v>
      </c>
      <c r="P55" s="93">
        <v>44572</v>
      </c>
      <c r="Q55" s="93">
        <v>44594</v>
      </c>
      <c r="R55" s="94" t="s">
        <v>701</v>
      </c>
      <c r="S55" s="92" t="s">
        <v>702</v>
      </c>
      <c r="T55" s="92">
        <v>2</v>
      </c>
      <c r="U55" s="89" t="s">
        <v>1172</v>
      </c>
      <c r="V55" s="90"/>
    </row>
    <row r="56" spans="1:22" ht="75" x14ac:dyDescent="0.25">
      <c r="A56" s="69" t="s">
        <v>597</v>
      </c>
      <c r="B56" s="69"/>
      <c r="C56" s="70" t="s">
        <v>76</v>
      </c>
      <c r="D56" s="70" t="s">
        <v>495</v>
      </c>
      <c r="E56" s="70" t="s">
        <v>514</v>
      </c>
      <c r="F56" s="69" t="s">
        <v>80</v>
      </c>
      <c r="G56" s="102" t="s">
        <v>598</v>
      </c>
      <c r="H56" s="103" t="s">
        <v>599</v>
      </c>
      <c r="I56" s="80">
        <v>18235.560000000001</v>
      </c>
      <c r="J56" s="80">
        <v>18235.560000000001</v>
      </c>
      <c r="K56" s="80">
        <v>13850</v>
      </c>
      <c r="L56" s="80">
        <f t="shared" si="3"/>
        <v>2908.5</v>
      </c>
      <c r="M56" s="80">
        <v>16758.5</v>
      </c>
      <c r="N56" s="78">
        <v>6</v>
      </c>
      <c r="O56" s="78" t="s">
        <v>703</v>
      </c>
      <c r="P56" s="81">
        <v>44636</v>
      </c>
      <c r="Q56" s="78">
        <v>44645</v>
      </c>
      <c r="R56" s="78" t="s">
        <v>797</v>
      </c>
      <c r="S56" s="78" t="s">
        <v>798</v>
      </c>
      <c r="T56" s="78">
        <v>3</v>
      </c>
      <c r="U56" s="76" t="s">
        <v>1172</v>
      </c>
      <c r="V56" s="77"/>
    </row>
    <row r="57" spans="1:22" ht="60" x14ac:dyDescent="0.25">
      <c r="A57" s="82" t="s">
        <v>606</v>
      </c>
      <c r="B57" s="82"/>
      <c r="C57" s="83" t="s">
        <v>76</v>
      </c>
      <c r="D57" s="83" t="s">
        <v>495</v>
      </c>
      <c r="E57" s="83" t="s">
        <v>514</v>
      </c>
      <c r="F57" s="82" t="s">
        <v>81</v>
      </c>
      <c r="G57" s="101" t="s">
        <v>607</v>
      </c>
      <c r="H57" s="101" t="s">
        <v>608</v>
      </c>
      <c r="I57" s="91">
        <v>519206.35</v>
      </c>
      <c r="J57" s="91">
        <v>519206.35</v>
      </c>
      <c r="K57" s="91">
        <v>410000</v>
      </c>
      <c r="L57" s="91">
        <f>M57-K57</f>
        <v>86100</v>
      </c>
      <c r="M57" s="91">
        <v>496100</v>
      </c>
      <c r="N57" s="92">
        <v>3</v>
      </c>
      <c r="O57" s="92" t="s">
        <v>533</v>
      </c>
      <c r="P57" s="93">
        <v>44572</v>
      </c>
      <c r="Q57" s="93">
        <v>44575</v>
      </c>
      <c r="R57" s="94" t="s">
        <v>677</v>
      </c>
      <c r="S57" s="92" t="s">
        <v>678</v>
      </c>
      <c r="T57" s="92">
        <v>3</v>
      </c>
      <c r="U57" s="89" t="s">
        <v>1172</v>
      </c>
      <c r="V57" s="90"/>
    </row>
    <row r="58" spans="1:22" ht="38.25" x14ac:dyDescent="0.25">
      <c r="A58" s="69" t="s">
        <v>629</v>
      </c>
      <c r="B58" s="69"/>
      <c r="C58" s="70" t="s">
        <v>76</v>
      </c>
      <c r="D58" s="70" t="s">
        <v>495</v>
      </c>
      <c r="E58" s="70" t="s">
        <v>514</v>
      </c>
      <c r="F58" s="69" t="s">
        <v>81</v>
      </c>
      <c r="G58" s="102" t="s">
        <v>630</v>
      </c>
      <c r="H58" s="103" t="s">
        <v>631</v>
      </c>
      <c r="I58" s="80">
        <v>459892.88</v>
      </c>
      <c r="J58" s="80">
        <v>459892.88</v>
      </c>
      <c r="K58" s="80">
        <v>387201</v>
      </c>
      <c r="L58" s="80">
        <f>M58-K58</f>
        <v>81312.210000000021</v>
      </c>
      <c r="M58" s="80">
        <v>468513.21</v>
      </c>
      <c r="N58" s="78">
        <v>5</v>
      </c>
      <c r="O58" s="78" t="s">
        <v>533</v>
      </c>
      <c r="P58" s="81">
        <v>44652</v>
      </c>
      <c r="Q58" s="78">
        <v>44673</v>
      </c>
      <c r="R58" s="78" t="s">
        <v>839</v>
      </c>
      <c r="S58" s="78" t="s">
        <v>840</v>
      </c>
      <c r="T58" s="78">
        <v>4</v>
      </c>
      <c r="U58" s="76" t="s">
        <v>1172</v>
      </c>
      <c r="V58" s="77"/>
    </row>
    <row r="59" spans="1:22" ht="60" x14ac:dyDescent="0.25">
      <c r="A59" s="82" t="s">
        <v>645</v>
      </c>
      <c r="B59" s="82"/>
      <c r="C59" s="83" t="s">
        <v>76</v>
      </c>
      <c r="D59" s="83" t="s">
        <v>495</v>
      </c>
      <c r="E59" s="83" t="s">
        <v>514</v>
      </c>
      <c r="F59" s="82" t="s">
        <v>80</v>
      </c>
      <c r="G59" s="101" t="s">
        <v>646</v>
      </c>
      <c r="H59" s="101" t="s">
        <v>647</v>
      </c>
      <c r="I59" s="91">
        <v>98000</v>
      </c>
      <c r="J59" s="91">
        <v>98000</v>
      </c>
      <c r="K59" s="91">
        <v>88196.66</v>
      </c>
      <c r="L59" s="91">
        <f>M59-K59</f>
        <v>18521.300000000003</v>
      </c>
      <c r="M59" s="91">
        <v>106717.96</v>
      </c>
      <c r="N59" s="92">
        <v>48</v>
      </c>
      <c r="O59" s="92" t="s">
        <v>533</v>
      </c>
      <c r="P59" s="93">
        <v>44615</v>
      </c>
      <c r="Q59" s="93">
        <v>44638</v>
      </c>
      <c r="R59" s="94" t="s">
        <v>787</v>
      </c>
      <c r="S59" s="92" t="s">
        <v>788</v>
      </c>
      <c r="T59" s="92">
        <v>1</v>
      </c>
      <c r="U59" s="89" t="s">
        <v>1172</v>
      </c>
      <c r="V59" s="90"/>
    </row>
    <row r="60" spans="1:22" ht="38.25" x14ac:dyDescent="0.25">
      <c r="A60" s="69" t="s">
        <v>653</v>
      </c>
      <c r="B60" s="69"/>
      <c r="C60" s="70" t="s">
        <v>76</v>
      </c>
      <c r="D60" s="70" t="s">
        <v>495</v>
      </c>
      <c r="E60" s="70" t="s">
        <v>514</v>
      </c>
      <c r="F60" s="69" t="s">
        <v>82</v>
      </c>
      <c r="G60" s="102" t="s">
        <v>654</v>
      </c>
      <c r="H60" s="103" t="s">
        <v>655</v>
      </c>
      <c r="I60" s="80">
        <v>13210.6</v>
      </c>
      <c r="J60" s="80">
        <v>13210.6</v>
      </c>
      <c r="K60" s="80">
        <v>11940.4</v>
      </c>
      <c r="L60" s="80">
        <f>M60-K60</f>
        <v>2507.4799999999996</v>
      </c>
      <c r="M60" s="80">
        <v>14447.88</v>
      </c>
      <c r="N60" s="78">
        <v>1</v>
      </c>
      <c r="O60" s="78" t="s">
        <v>533</v>
      </c>
      <c r="P60" s="81">
        <v>44627</v>
      </c>
      <c r="Q60" s="78">
        <v>44644</v>
      </c>
      <c r="R60" s="78" t="s">
        <v>793</v>
      </c>
      <c r="S60" s="78" t="s">
        <v>794</v>
      </c>
      <c r="T60" s="78">
        <v>2</v>
      </c>
      <c r="U60" s="76" t="s">
        <v>1172</v>
      </c>
      <c r="V60" s="77"/>
    </row>
    <row r="61" spans="1:22" ht="38.25" x14ac:dyDescent="0.25">
      <c r="A61" s="82" t="s">
        <v>656</v>
      </c>
      <c r="B61" s="82"/>
      <c r="C61" s="83" t="s">
        <v>76</v>
      </c>
      <c r="D61" s="83" t="s">
        <v>495</v>
      </c>
      <c r="E61" s="83" t="s">
        <v>514</v>
      </c>
      <c r="F61" s="82" t="s">
        <v>82</v>
      </c>
      <c r="G61" s="101" t="s">
        <v>661</v>
      </c>
      <c r="H61" s="101"/>
      <c r="I61" s="91">
        <f>SUM(I62:I65)</f>
        <v>35135.620000000003</v>
      </c>
      <c r="J61" s="91">
        <f>SUM(J62:J65)</f>
        <v>35135.620000000003</v>
      </c>
      <c r="K61" s="91">
        <f t="shared" ref="K61:M61" si="4">SUM(K62:K65)</f>
        <v>24660.41</v>
      </c>
      <c r="L61" s="91">
        <f t="shared" si="4"/>
        <v>5171.4299999999985</v>
      </c>
      <c r="M61" s="91">
        <f t="shared" si="4"/>
        <v>29831.839999999997</v>
      </c>
      <c r="N61" s="92"/>
      <c r="O61" s="92"/>
      <c r="P61" s="93">
        <v>1E-4</v>
      </c>
      <c r="Q61" s="93"/>
      <c r="R61" s="94"/>
      <c r="S61" s="92"/>
      <c r="T61" s="92"/>
      <c r="U61" s="89" t="s">
        <v>1172</v>
      </c>
      <c r="V61" s="90"/>
    </row>
    <row r="62" spans="1:22" x14ac:dyDescent="0.25">
      <c r="A62" s="69"/>
      <c r="B62" s="69" t="s">
        <v>657</v>
      </c>
      <c r="C62" s="70"/>
      <c r="D62" s="70"/>
      <c r="E62" s="70"/>
      <c r="F62" s="69"/>
      <c r="G62" s="102" t="s">
        <v>662</v>
      </c>
      <c r="H62" s="103" t="s">
        <v>666</v>
      </c>
      <c r="I62" s="80">
        <v>3478.15</v>
      </c>
      <c r="J62" s="80">
        <v>3478.15</v>
      </c>
      <c r="K62" s="80">
        <v>3454.85</v>
      </c>
      <c r="L62" s="80">
        <f>M62-K62</f>
        <v>725.52</v>
      </c>
      <c r="M62" s="80">
        <v>4180.37</v>
      </c>
      <c r="N62" s="78">
        <v>3</v>
      </c>
      <c r="O62" s="78" t="s">
        <v>533</v>
      </c>
      <c r="P62" s="81">
        <v>44806</v>
      </c>
      <c r="Q62" s="78">
        <v>44819</v>
      </c>
      <c r="R62" s="78" t="s">
        <v>1065</v>
      </c>
      <c r="S62" s="78" t="s">
        <v>1066</v>
      </c>
      <c r="T62" s="78">
        <v>2</v>
      </c>
      <c r="U62" s="76" t="s">
        <v>1172</v>
      </c>
      <c r="V62" s="77"/>
    </row>
    <row r="63" spans="1:22" x14ac:dyDescent="0.25">
      <c r="A63" s="82"/>
      <c r="B63" s="82" t="s">
        <v>658</v>
      </c>
      <c r="C63" s="83"/>
      <c r="D63" s="83"/>
      <c r="E63" s="83"/>
      <c r="F63" s="82"/>
      <c r="G63" s="101" t="s">
        <v>663</v>
      </c>
      <c r="H63" s="101" t="s">
        <v>667</v>
      </c>
      <c r="I63" s="91">
        <v>10481.75</v>
      </c>
      <c r="J63" s="91">
        <v>10481.75</v>
      </c>
      <c r="K63" s="91">
        <v>5371</v>
      </c>
      <c r="L63" s="91">
        <f>M63-K63</f>
        <v>1127.9099999999999</v>
      </c>
      <c r="M63" s="91">
        <v>6498.91</v>
      </c>
      <c r="N63" s="92">
        <v>1</v>
      </c>
      <c r="O63" s="92" t="s">
        <v>533</v>
      </c>
      <c r="P63" s="93">
        <v>44739</v>
      </c>
      <c r="Q63" s="93">
        <v>44790</v>
      </c>
      <c r="R63" s="94" t="s">
        <v>1003</v>
      </c>
      <c r="S63" s="92" t="s">
        <v>1004</v>
      </c>
      <c r="T63" s="92">
        <v>4</v>
      </c>
      <c r="U63" s="89" t="s">
        <v>1172</v>
      </c>
      <c r="V63" s="90"/>
    </row>
    <row r="64" spans="1:22" x14ac:dyDescent="0.25">
      <c r="A64" s="69"/>
      <c r="B64" s="69" t="s">
        <v>659</v>
      </c>
      <c r="C64" s="70"/>
      <c r="D64" s="70"/>
      <c r="E64" s="70"/>
      <c r="F64" s="69"/>
      <c r="G64" s="102" t="s">
        <v>664</v>
      </c>
      <c r="H64" s="103" t="s">
        <v>668</v>
      </c>
      <c r="I64" s="80">
        <v>20006.310000000001</v>
      </c>
      <c r="J64" s="80">
        <v>20006.310000000001</v>
      </c>
      <c r="K64" s="80">
        <v>14837.75</v>
      </c>
      <c r="L64" s="80">
        <f>M64-K64</f>
        <v>3108.6699999999983</v>
      </c>
      <c r="M64" s="80">
        <v>17946.419999999998</v>
      </c>
      <c r="N64" s="78">
        <v>1</v>
      </c>
      <c r="O64" s="78" t="s">
        <v>533</v>
      </c>
      <c r="P64" s="81">
        <v>44739</v>
      </c>
      <c r="Q64" s="78">
        <v>44790</v>
      </c>
      <c r="R64" s="78" t="s">
        <v>1003</v>
      </c>
      <c r="S64" s="78" t="s">
        <v>1004</v>
      </c>
      <c r="T64" s="78">
        <v>4</v>
      </c>
      <c r="U64" s="76" t="s">
        <v>1172</v>
      </c>
      <c r="V64" s="77"/>
    </row>
    <row r="65" spans="1:22" ht="30" x14ac:dyDescent="0.25">
      <c r="A65" s="82"/>
      <c r="B65" s="82" t="s">
        <v>660</v>
      </c>
      <c r="C65" s="83"/>
      <c r="D65" s="83"/>
      <c r="E65" s="83"/>
      <c r="F65" s="82"/>
      <c r="G65" s="101" t="s">
        <v>665</v>
      </c>
      <c r="H65" s="101" t="s">
        <v>669</v>
      </c>
      <c r="I65" s="91">
        <v>1169.4100000000001</v>
      </c>
      <c r="J65" s="91">
        <v>1169.4100000000001</v>
      </c>
      <c r="K65" s="91">
        <v>996.81</v>
      </c>
      <c r="L65" s="91">
        <f>M65-K65</f>
        <v>209.33000000000015</v>
      </c>
      <c r="M65" s="91">
        <v>1206.1400000000001</v>
      </c>
      <c r="N65" s="92">
        <v>1</v>
      </c>
      <c r="O65" s="92" t="s">
        <v>533</v>
      </c>
      <c r="P65" s="93">
        <v>44739</v>
      </c>
      <c r="Q65" s="93">
        <v>44790</v>
      </c>
      <c r="R65" s="94" t="s">
        <v>1005</v>
      </c>
      <c r="S65" s="92" t="s">
        <v>1006</v>
      </c>
      <c r="T65" s="92">
        <v>3</v>
      </c>
      <c r="U65" s="89" t="s">
        <v>1172</v>
      </c>
      <c r="V65" s="90"/>
    </row>
    <row r="66" spans="1:22" ht="45" x14ac:dyDescent="0.25">
      <c r="A66" s="69" t="s">
        <v>670</v>
      </c>
      <c r="B66" s="69"/>
      <c r="C66" s="70" t="s">
        <v>76</v>
      </c>
      <c r="D66" s="70" t="s">
        <v>495</v>
      </c>
      <c r="E66" s="70" t="s">
        <v>514</v>
      </c>
      <c r="F66" s="69" t="s">
        <v>82</v>
      </c>
      <c r="G66" s="102" t="s">
        <v>671</v>
      </c>
      <c r="H66" s="103"/>
      <c r="I66" s="80">
        <f>SUM(I67:I68)</f>
        <v>98718.859999999986</v>
      </c>
      <c r="J66" s="80">
        <f>SUM(J67:J68)</f>
        <v>98718.859999999986</v>
      </c>
      <c r="K66" s="80">
        <f>SUM(K67:K68)</f>
        <v>89096.52</v>
      </c>
      <c r="L66" s="80">
        <f t="shared" ref="L66:M66" si="5">SUM(L67:L68)</f>
        <v>18710.27</v>
      </c>
      <c r="M66" s="80">
        <f t="shared" si="5"/>
        <v>107806.79000000001</v>
      </c>
      <c r="N66" s="78"/>
      <c r="O66" s="78"/>
      <c r="P66" s="81">
        <v>1E-4</v>
      </c>
      <c r="Q66" s="78"/>
      <c r="R66" s="78"/>
      <c r="S66" s="78"/>
      <c r="T66" s="78"/>
      <c r="U66" s="76" t="s">
        <v>1172</v>
      </c>
      <c r="V66" s="77"/>
    </row>
    <row r="67" spans="1:22" ht="60" x14ac:dyDescent="0.25">
      <c r="A67" s="82"/>
      <c r="B67" s="82" t="s">
        <v>672</v>
      </c>
      <c r="C67" s="83"/>
      <c r="D67" s="83"/>
      <c r="E67" s="83"/>
      <c r="F67" s="82"/>
      <c r="G67" s="101" t="s">
        <v>674</v>
      </c>
      <c r="H67" s="101" t="s">
        <v>676</v>
      </c>
      <c r="I67" s="91">
        <v>33919.269999999997</v>
      </c>
      <c r="J67" s="91">
        <v>33919.269999999997</v>
      </c>
      <c r="K67" s="91">
        <v>26796.52</v>
      </c>
      <c r="L67" s="91">
        <f>M67-K67</f>
        <v>5627.27</v>
      </c>
      <c r="M67" s="91">
        <v>32423.79</v>
      </c>
      <c r="N67" s="92">
        <v>3</v>
      </c>
      <c r="O67" s="92" t="s">
        <v>703</v>
      </c>
      <c r="P67" s="93">
        <v>44615</v>
      </c>
      <c r="Q67" s="93">
        <v>44628</v>
      </c>
      <c r="R67" s="94" t="s">
        <v>777</v>
      </c>
      <c r="S67" s="92" t="s">
        <v>778</v>
      </c>
      <c r="T67" s="92">
        <v>2</v>
      </c>
      <c r="U67" s="89" t="s">
        <v>1172</v>
      </c>
      <c r="V67" s="90"/>
    </row>
    <row r="68" spans="1:22" ht="30" x14ac:dyDescent="0.25">
      <c r="A68" s="69"/>
      <c r="B68" s="69" t="s">
        <v>673</v>
      </c>
      <c r="C68" s="70"/>
      <c r="D68" s="70"/>
      <c r="E68" s="70"/>
      <c r="F68" s="69"/>
      <c r="G68" s="102" t="s">
        <v>675</v>
      </c>
      <c r="H68" s="103" t="s">
        <v>676</v>
      </c>
      <c r="I68" s="80">
        <v>64799.59</v>
      </c>
      <c r="J68" s="80">
        <v>64799.59</v>
      </c>
      <c r="K68" s="80">
        <v>62300</v>
      </c>
      <c r="L68" s="80">
        <f>M68-K68</f>
        <v>13083</v>
      </c>
      <c r="M68" s="80">
        <v>75383</v>
      </c>
      <c r="N68" s="78">
        <v>2</v>
      </c>
      <c r="O68" s="78" t="s">
        <v>703</v>
      </c>
      <c r="P68" s="81">
        <v>44627</v>
      </c>
      <c r="Q68" s="78">
        <v>44636</v>
      </c>
      <c r="R68" s="78" t="s">
        <v>786</v>
      </c>
      <c r="S68" s="78" t="s">
        <v>248</v>
      </c>
      <c r="T68" s="78">
        <v>1</v>
      </c>
      <c r="U68" s="76" t="s">
        <v>1172</v>
      </c>
      <c r="V68" s="77"/>
    </row>
    <row r="69" spans="1:22" ht="45" x14ac:dyDescent="0.25">
      <c r="A69" s="82" t="s">
        <v>728</v>
      </c>
      <c r="B69" s="82"/>
      <c r="C69" s="83" t="s">
        <v>76</v>
      </c>
      <c r="D69" s="83" t="s">
        <v>495</v>
      </c>
      <c r="E69" s="83" t="s">
        <v>514</v>
      </c>
      <c r="F69" s="82" t="s">
        <v>81</v>
      </c>
      <c r="G69" s="101" t="s">
        <v>729</v>
      </c>
      <c r="H69" s="101" t="s">
        <v>730</v>
      </c>
      <c r="I69" s="91">
        <v>599572.17000000004</v>
      </c>
      <c r="J69" s="91">
        <v>599572.17000000004</v>
      </c>
      <c r="K69" s="91">
        <v>532203.74</v>
      </c>
      <c r="L69" s="91">
        <f t="shared" ref="L69:L75" si="6">M69-K69</f>
        <v>111762.79000000004</v>
      </c>
      <c r="M69" s="91">
        <v>643966.53</v>
      </c>
      <c r="N69" s="92">
        <v>29</v>
      </c>
      <c r="O69" s="92" t="s">
        <v>533</v>
      </c>
      <c r="P69" s="93">
        <v>44726</v>
      </c>
      <c r="Q69" s="93">
        <v>44733</v>
      </c>
      <c r="R69" s="94" t="s">
        <v>966</v>
      </c>
      <c r="S69" s="92" t="s">
        <v>967</v>
      </c>
      <c r="T69" s="92">
        <v>8</v>
      </c>
      <c r="U69" s="89" t="s">
        <v>1172</v>
      </c>
      <c r="V69" s="90"/>
    </row>
    <row r="70" spans="1:22" ht="45" x14ac:dyDescent="0.25">
      <c r="A70" s="69" t="s">
        <v>731</v>
      </c>
      <c r="B70" s="69"/>
      <c r="C70" s="70" t="s">
        <v>76</v>
      </c>
      <c r="D70" s="70" t="s">
        <v>495</v>
      </c>
      <c r="E70" s="70" t="s">
        <v>514</v>
      </c>
      <c r="F70" s="69" t="s">
        <v>81</v>
      </c>
      <c r="G70" s="102" t="s">
        <v>732</v>
      </c>
      <c r="H70" s="103" t="s">
        <v>733</v>
      </c>
      <c r="I70" s="80">
        <v>599749.41</v>
      </c>
      <c r="J70" s="80">
        <v>599749.41</v>
      </c>
      <c r="K70" s="80">
        <v>541043.61</v>
      </c>
      <c r="L70" s="80">
        <f t="shared" si="6"/>
        <v>113619.16000000003</v>
      </c>
      <c r="M70" s="80">
        <v>654662.77</v>
      </c>
      <c r="N70" s="78">
        <v>29</v>
      </c>
      <c r="O70" s="78" t="s">
        <v>533</v>
      </c>
      <c r="P70" s="81">
        <v>44726</v>
      </c>
      <c r="Q70" s="78">
        <v>44775</v>
      </c>
      <c r="R70" s="78" t="s">
        <v>985</v>
      </c>
      <c r="S70" s="78" t="s">
        <v>702</v>
      </c>
      <c r="T70" s="78">
        <v>6</v>
      </c>
      <c r="U70" s="76" t="s">
        <v>1172</v>
      </c>
      <c r="V70" s="77"/>
    </row>
    <row r="71" spans="1:22" ht="60" x14ac:dyDescent="0.25">
      <c r="A71" s="82" t="s">
        <v>748</v>
      </c>
      <c r="B71" s="82"/>
      <c r="C71" s="83" t="s">
        <v>76</v>
      </c>
      <c r="D71" s="83" t="s">
        <v>495</v>
      </c>
      <c r="E71" s="83" t="s">
        <v>514</v>
      </c>
      <c r="F71" s="82" t="s">
        <v>80</v>
      </c>
      <c r="G71" s="101" t="s">
        <v>749</v>
      </c>
      <c r="H71" s="101" t="s">
        <v>750</v>
      </c>
      <c r="I71" s="91">
        <v>86264.76</v>
      </c>
      <c r="J71" s="91">
        <v>43132.38</v>
      </c>
      <c r="K71" s="91">
        <v>38819.14</v>
      </c>
      <c r="L71" s="91">
        <f t="shared" si="6"/>
        <v>8152.0200000000041</v>
      </c>
      <c r="M71" s="91">
        <v>46971.16</v>
      </c>
      <c r="N71" s="92">
        <v>12</v>
      </c>
      <c r="O71" s="92">
        <v>1</v>
      </c>
      <c r="P71" s="93">
        <v>44714</v>
      </c>
      <c r="Q71" s="93">
        <v>44726</v>
      </c>
      <c r="R71" s="94" t="s">
        <v>940</v>
      </c>
      <c r="S71" s="92" t="s">
        <v>941</v>
      </c>
      <c r="T71" s="92">
        <v>7</v>
      </c>
      <c r="U71" s="89" t="s">
        <v>1172</v>
      </c>
      <c r="V71" s="90"/>
    </row>
    <row r="72" spans="1:22" ht="38.25" x14ac:dyDescent="0.25">
      <c r="A72" s="69" t="s">
        <v>761</v>
      </c>
      <c r="B72" s="69"/>
      <c r="C72" s="70" t="s">
        <v>76</v>
      </c>
      <c r="D72" s="70" t="s">
        <v>495</v>
      </c>
      <c r="E72" s="70" t="s">
        <v>514</v>
      </c>
      <c r="F72" s="69" t="s">
        <v>80</v>
      </c>
      <c r="G72" s="102" t="s">
        <v>762</v>
      </c>
      <c r="H72" s="103" t="s">
        <v>281</v>
      </c>
      <c r="I72" s="80">
        <v>97738.09</v>
      </c>
      <c r="J72" s="80">
        <v>51719.42</v>
      </c>
      <c r="K72" s="80">
        <v>50374.71</v>
      </c>
      <c r="L72" s="80">
        <f t="shared" si="6"/>
        <v>10578.690000000002</v>
      </c>
      <c r="M72" s="80">
        <v>60953.4</v>
      </c>
      <c r="N72" s="78">
        <v>12</v>
      </c>
      <c r="O72" s="78">
        <v>1</v>
      </c>
      <c r="P72" s="81">
        <v>44708</v>
      </c>
      <c r="Q72" s="78">
        <v>44726</v>
      </c>
      <c r="R72" s="78" t="s">
        <v>939</v>
      </c>
      <c r="S72" s="78" t="s">
        <v>197</v>
      </c>
      <c r="T72" s="78">
        <v>2</v>
      </c>
      <c r="U72" s="76" t="s">
        <v>1172</v>
      </c>
      <c r="V72" s="77"/>
    </row>
    <row r="73" spans="1:22" ht="60" x14ac:dyDescent="0.25">
      <c r="A73" s="82" t="s">
        <v>763</v>
      </c>
      <c r="B73" s="82"/>
      <c r="C73" s="83" t="s">
        <v>76</v>
      </c>
      <c r="D73" s="83" t="s">
        <v>495</v>
      </c>
      <c r="E73" s="83" t="s">
        <v>514</v>
      </c>
      <c r="F73" s="82" t="s">
        <v>82</v>
      </c>
      <c r="G73" s="101" t="s">
        <v>764</v>
      </c>
      <c r="H73" s="101" t="s">
        <v>765</v>
      </c>
      <c r="I73" s="91">
        <v>64525.18</v>
      </c>
      <c r="J73" s="91">
        <v>64525.18</v>
      </c>
      <c r="K73" s="91">
        <v>58400</v>
      </c>
      <c r="L73" s="91">
        <f t="shared" si="6"/>
        <v>12264</v>
      </c>
      <c r="M73" s="91">
        <v>70664</v>
      </c>
      <c r="N73" s="92">
        <v>3</v>
      </c>
      <c r="O73" s="92" t="s">
        <v>533</v>
      </c>
      <c r="P73" s="93">
        <v>44685</v>
      </c>
      <c r="Q73" s="93">
        <v>44692</v>
      </c>
      <c r="R73" s="94" t="s">
        <v>865</v>
      </c>
      <c r="S73" s="92" t="s">
        <v>237</v>
      </c>
      <c r="T73" s="92">
        <v>1</v>
      </c>
      <c r="U73" s="89" t="s">
        <v>1172</v>
      </c>
      <c r="V73" s="90"/>
    </row>
    <row r="74" spans="1:22" ht="38.25" x14ac:dyDescent="0.25">
      <c r="A74" s="69" t="s">
        <v>768</v>
      </c>
      <c r="B74" s="69"/>
      <c r="C74" s="70" t="s">
        <v>76</v>
      </c>
      <c r="D74" s="70" t="s">
        <v>495</v>
      </c>
      <c r="E74" s="70" t="s">
        <v>514</v>
      </c>
      <c r="F74" s="69" t="s">
        <v>81</v>
      </c>
      <c r="G74" s="102" t="s">
        <v>769</v>
      </c>
      <c r="H74" s="103" t="s">
        <v>770</v>
      </c>
      <c r="I74" s="80">
        <v>470372.02</v>
      </c>
      <c r="J74" s="80">
        <v>470372.02</v>
      </c>
      <c r="K74" s="80">
        <v>377320</v>
      </c>
      <c r="L74" s="80">
        <f t="shared" si="6"/>
        <v>79237.200000000012</v>
      </c>
      <c r="M74" s="80">
        <v>456557.2</v>
      </c>
      <c r="N74" s="78">
        <v>4</v>
      </c>
      <c r="O74" s="78" t="s">
        <v>533</v>
      </c>
      <c r="P74" s="81">
        <v>44790</v>
      </c>
      <c r="Q74" s="78">
        <v>44819</v>
      </c>
      <c r="R74" s="78" t="s">
        <v>1061</v>
      </c>
      <c r="S74" s="78" t="s">
        <v>1062</v>
      </c>
      <c r="T74" s="78">
        <v>8</v>
      </c>
      <c r="U74" s="76" t="s">
        <v>1172</v>
      </c>
      <c r="V74" s="77"/>
    </row>
    <row r="75" spans="1:22" ht="60" x14ac:dyDescent="0.25">
      <c r="A75" s="82" t="s">
        <v>774</v>
      </c>
      <c r="B75" s="82"/>
      <c r="C75" s="83" t="s">
        <v>76</v>
      </c>
      <c r="D75" s="83" t="s">
        <v>495</v>
      </c>
      <c r="E75" s="83" t="s">
        <v>514</v>
      </c>
      <c r="F75" s="82" t="s">
        <v>80</v>
      </c>
      <c r="G75" s="101" t="s">
        <v>775</v>
      </c>
      <c r="H75" s="101" t="s">
        <v>776</v>
      </c>
      <c r="I75" s="91">
        <v>82232.09</v>
      </c>
      <c r="J75" s="91">
        <v>32892.839999999997</v>
      </c>
      <c r="K75" s="91">
        <v>32550</v>
      </c>
      <c r="L75" s="91">
        <f t="shared" si="6"/>
        <v>6835.5</v>
      </c>
      <c r="M75" s="91">
        <v>39385.5</v>
      </c>
      <c r="N75" s="92">
        <v>24</v>
      </c>
      <c r="O75" s="92">
        <v>3</v>
      </c>
      <c r="P75" s="93">
        <v>44662</v>
      </c>
      <c r="Q75" s="93">
        <v>44690</v>
      </c>
      <c r="R75" s="94" t="s">
        <v>859</v>
      </c>
      <c r="S75" s="92" t="s">
        <v>860</v>
      </c>
      <c r="T75" s="92">
        <v>1</v>
      </c>
      <c r="U75" s="89" t="s">
        <v>1172</v>
      </c>
      <c r="V75" s="90"/>
    </row>
    <row r="76" spans="1:22" ht="38.25" x14ac:dyDescent="0.25">
      <c r="A76" s="69" t="s">
        <v>780</v>
      </c>
      <c r="B76" s="69"/>
      <c r="C76" s="70" t="s">
        <v>76</v>
      </c>
      <c r="D76" s="70" t="s">
        <v>495</v>
      </c>
      <c r="E76" s="70" t="s">
        <v>514</v>
      </c>
      <c r="F76" s="69" t="s">
        <v>80</v>
      </c>
      <c r="G76" s="102" t="s">
        <v>781</v>
      </c>
      <c r="H76" s="103" t="s">
        <v>782</v>
      </c>
      <c r="I76" s="80">
        <v>74230.69</v>
      </c>
      <c r="J76" s="80">
        <v>44956.05</v>
      </c>
      <c r="K76" s="80">
        <v>44855.5</v>
      </c>
      <c r="L76" s="80">
        <f>M76-K76</f>
        <v>9419.6600000000035</v>
      </c>
      <c r="M76" s="80">
        <v>54275.16</v>
      </c>
      <c r="N76" s="78">
        <v>36</v>
      </c>
      <c r="O76" s="78" t="s">
        <v>841</v>
      </c>
      <c r="P76" s="81">
        <v>44670</v>
      </c>
      <c r="Q76" s="78">
        <v>44685</v>
      </c>
      <c r="R76" s="78" t="s">
        <v>842</v>
      </c>
      <c r="S76" s="78" t="s">
        <v>362</v>
      </c>
      <c r="T76" s="78">
        <v>1</v>
      </c>
      <c r="U76" s="76" t="s">
        <v>1172</v>
      </c>
      <c r="V76" s="77"/>
    </row>
    <row r="77" spans="1:22" ht="45" x14ac:dyDescent="0.25">
      <c r="A77" s="82" t="s">
        <v>783</v>
      </c>
      <c r="B77" s="82"/>
      <c r="C77" s="83" t="s">
        <v>76</v>
      </c>
      <c r="D77" s="83" t="s">
        <v>495</v>
      </c>
      <c r="E77" s="83" t="s">
        <v>514</v>
      </c>
      <c r="F77" s="82" t="s">
        <v>81</v>
      </c>
      <c r="G77" s="101" t="s">
        <v>784</v>
      </c>
      <c r="H77" s="101" t="s">
        <v>785</v>
      </c>
      <c r="I77" s="91">
        <v>383785.84</v>
      </c>
      <c r="J77" s="91">
        <v>383785.84</v>
      </c>
      <c r="K77" s="91">
        <v>362667.62</v>
      </c>
      <c r="L77" s="91">
        <f>M77-K77</f>
        <v>76160.200000000012</v>
      </c>
      <c r="M77" s="91">
        <v>438827.82</v>
      </c>
      <c r="N77" s="92">
        <v>3</v>
      </c>
      <c r="O77" s="92" t="s">
        <v>533</v>
      </c>
      <c r="P77" s="93">
        <v>44798</v>
      </c>
      <c r="Q77" s="93">
        <v>44823</v>
      </c>
      <c r="R77" s="94" t="s">
        <v>1067</v>
      </c>
      <c r="S77" s="92" t="s">
        <v>1068</v>
      </c>
      <c r="T77" s="92">
        <v>4</v>
      </c>
      <c r="U77" s="89" t="s">
        <v>1172</v>
      </c>
      <c r="V77" s="90"/>
    </row>
    <row r="78" spans="1:22" ht="45" x14ac:dyDescent="0.25">
      <c r="A78" s="69" t="s">
        <v>789</v>
      </c>
      <c r="B78" s="69"/>
      <c r="C78" s="70" t="s">
        <v>76</v>
      </c>
      <c r="D78" s="70" t="s">
        <v>495</v>
      </c>
      <c r="E78" s="70" t="s">
        <v>514</v>
      </c>
      <c r="F78" s="69" t="s">
        <v>80</v>
      </c>
      <c r="G78" s="102" t="s">
        <v>790</v>
      </c>
      <c r="H78" s="103" t="s">
        <v>791</v>
      </c>
      <c r="I78" s="80">
        <v>99722.72</v>
      </c>
      <c r="J78" s="80">
        <v>60501.32</v>
      </c>
      <c r="K78" s="80">
        <v>60501.32</v>
      </c>
      <c r="L78" s="80">
        <f>M78-K78</f>
        <v>12705.280000000006</v>
      </c>
      <c r="M78" s="80">
        <v>73206.600000000006</v>
      </c>
      <c r="N78" s="78">
        <v>36</v>
      </c>
      <c r="O78" s="78" t="s">
        <v>841</v>
      </c>
      <c r="P78" s="81">
        <v>44686</v>
      </c>
      <c r="Q78" s="78">
        <v>44708</v>
      </c>
      <c r="R78" s="78" t="s">
        <v>813</v>
      </c>
      <c r="S78" s="78" t="s">
        <v>718</v>
      </c>
      <c r="T78" s="78">
        <v>1</v>
      </c>
      <c r="U78" s="76" t="s">
        <v>1172</v>
      </c>
      <c r="V78" s="77"/>
    </row>
    <row r="79" spans="1:22" ht="75" x14ac:dyDescent="0.25">
      <c r="A79" s="82" t="s">
        <v>843</v>
      </c>
      <c r="B79" s="82"/>
      <c r="C79" s="83" t="s">
        <v>76</v>
      </c>
      <c r="D79" s="83" t="s">
        <v>495</v>
      </c>
      <c r="E79" s="83" t="s">
        <v>514</v>
      </c>
      <c r="F79" s="82" t="s">
        <v>82</v>
      </c>
      <c r="G79" s="101" t="s">
        <v>844</v>
      </c>
      <c r="H79" s="101" t="s">
        <v>845</v>
      </c>
      <c r="I79" s="91">
        <v>109028.99</v>
      </c>
      <c r="J79" s="91">
        <v>109028.99</v>
      </c>
      <c r="K79" s="91">
        <v>108112.78</v>
      </c>
      <c r="L79" s="91">
        <f t="shared" ref="L79:L86" si="7">M79-K79</f>
        <v>22703.680000000008</v>
      </c>
      <c r="M79" s="91">
        <v>130816.46</v>
      </c>
      <c r="N79" s="92">
        <v>1</v>
      </c>
      <c r="O79" s="92" t="s">
        <v>533</v>
      </c>
      <c r="P79" s="93">
        <v>44726</v>
      </c>
      <c r="Q79" s="93">
        <v>44781</v>
      </c>
      <c r="R79" s="94" t="s">
        <v>1000</v>
      </c>
      <c r="S79" s="92" t="s">
        <v>1052</v>
      </c>
      <c r="T79" s="92">
        <v>2</v>
      </c>
      <c r="U79" s="89" t="s">
        <v>1172</v>
      </c>
      <c r="V79" s="90"/>
    </row>
    <row r="80" spans="1:22" ht="38.25" x14ac:dyDescent="0.25">
      <c r="A80" s="69" t="s">
        <v>965</v>
      </c>
      <c r="B80" s="69"/>
      <c r="C80" s="70" t="s">
        <v>76</v>
      </c>
      <c r="D80" s="70" t="s">
        <v>495</v>
      </c>
      <c r="E80" s="70" t="s">
        <v>514</v>
      </c>
      <c r="F80" s="69" t="s">
        <v>81</v>
      </c>
      <c r="G80" s="102" t="s">
        <v>846</v>
      </c>
      <c r="H80" s="103" t="s">
        <v>847</v>
      </c>
      <c r="I80" s="80">
        <v>24186.720000000001</v>
      </c>
      <c r="J80" s="80">
        <v>24186.720000000001</v>
      </c>
      <c r="K80" s="80">
        <v>20430</v>
      </c>
      <c r="L80" s="80">
        <f t="shared" si="7"/>
        <v>4290.2999999999993</v>
      </c>
      <c r="M80" s="80">
        <v>24720.3</v>
      </c>
      <c r="N80" s="78">
        <v>1</v>
      </c>
      <c r="O80" s="78" t="s">
        <v>533</v>
      </c>
      <c r="P80" s="81">
        <v>44728</v>
      </c>
      <c r="Q80" s="78">
        <v>44810</v>
      </c>
      <c r="R80" s="78" t="s">
        <v>1040</v>
      </c>
      <c r="S80" s="78" t="s">
        <v>810</v>
      </c>
      <c r="T80" s="78">
        <v>2</v>
      </c>
      <c r="U80" s="76" t="s">
        <v>1172</v>
      </c>
      <c r="V80" s="77"/>
    </row>
    <row r="81" spans="1:22" ht="75" x14ac:dyDescent="0.25">
      <c r="A81" s="82" t="s">
        <v>876</v>
      </c>
      <c r="B81" s="82"/>
      <c r="C81" s="83" t="s">
        <v>76</v>
      </c>
      <c r="D81" s="83" t="s">
        <v>495</v>
      </c>
      <c r="E81" s="83" t="s">
        <v>514</v>
      </c>
      <c r="F81" s="82" t="s">
        <v>80</v>
      </c>
      <c r="G81" s="101" t="s">
        <v>877</v>
      </c>
      <c r="H81" s="101" t="s">
        <v>791</v>
      </c>
      <c r="I81" s="91">
        <v>83115.66</v>
      </c>
      <c r="J81" s="91">
        <v>15406.84</v>
      </c>
      <c r="K81" s="91">
        <v>15406.84</v>
      </c>
      <c r="L81" s="91">
        <f t="shared" si="7"/>
        <v>3235.4399999999987</v>
      </c>
      <c r="M81" s="91">
        <v>18642.28</v>
      </c>
      <c r="N81" s="92">
        <v>12</v>
      </c>
      <c r="O81" s="92">
        <v>4</v>
      </c>
      <c r="P81" s="93">
        <v>44726</v>
      </c>
      <c r="Q81" s="93">
        <v>44739</v>
      </c>
      <c r="R81" s="94" t="s">
        <v>813</v>
      </c>
      <c r="S81" s="92" t="s">
        <v>718</v>
      </c>
      <c r="T81" s="92">
        <v>1</v>
      </c>
      <c r="U81" s="89" t="s">
        <v>1172</v>
      </c>
      <c r="V81" s="90"/>
    </row>
    <row r="82" spans="1:22" ht="45" x14ac:dyDescent="0.25">
      <c r="A82" s="69" t="s">
        <v>879</v>
      </c>
      <c r="B82" s="69"/>
      <c r="C82" s="70" t="s">
        <v>76</v>
      </c>
      <c r="D82" s="70" t="s">
        <v>495</v>
      </c>
      <c r="E82" s="70" t="s">
        <v>514</v>
      </c>
      <c r="F82" s="69" t="s">
        <v>81</v>
      </c>
      <c r="G82" s="102" t="s">
        <v>880</v>
      </c>
      <c r="H82" s="103" t="s">
        <v>881</v>
      </c>
      <c r="I82" s="80">
        <v>57099.59</v>
      </c>
      <c r="J82" s="80">
        <v>57099.59</v>
      </c>
      <c r="K82" s="80">
        <v>57099.58</v>
      </c>
      <c r="L82" s="80">
        <f t="shared" si="7"/>
        <v>11990.910000000003</v>
      </c>
      <c r="M82" s="80">
        <v>69090.490000000005</v>
      </c>
      <c r="N82" s="78">
        <v>2</v>
      </c>
      <c r="O82" s="78" t="s">
        <v>533</v>
      </c>
      <c r="P82" s="81">
        <v>44790</v>
      </c>
      <c r="Q82" s="78">
        <v>44825</v>
      </c>
      <c r="R82" s="78" t="s">
        <v>1069</v>
      </c>
      <c r="S82" s="78" t="s">
        <v>1070</v>
      </c>
      <c r="T82" s="78">
        <v>2</v>
      </c>
      <c r="U82" s="76" t="s">
        <v>1172</v>
      </c>
      <c r="V82" s="77"/>
    </row>
    <row r="83" spans="1:22" ht="38.25" x14ac:dyDescent="0.25">
      <c r="A83" s="82" t="s">
        <v>882</v>
      </c>
      <c r="B83" s="82"/>
      <c r="C83" s="83" t="s">
        <v>76</v>
      </c>
      <c r="D83" s="83" t="s">
        <v>495</v>
      </c>
      <c r="E83" s="83" t="s">
        <v>514</v>
      </c>
      <c r="F83" s="82" t="s">
        <v>81</v>
      </c>
      <c r="G83" s="101" t="s">
        <v>883</v>
      </c>
      <c r="H83" s="101" t="s">
        <v>269</v>
      </c>
      <c r="I83" s="91">
        <v>61187</v>
      </c>
      <c r="J83" s="91">
        <v>61187</v>
      </c>
      <c r="K83" s="91">
        <v>54000</v>
      </c>
      <c r="L83" s="91">
        <f t="shared" si="7"/>
        <v>11340</v>
      </c>
      <c r="M83" s="91">
        <v>65340</v>
      </c>
      <c r="N83" s="92">
        <v>2</v>
      </c>
      <c r="O83" s="92" t="s">
        <v>533</v>
      </c>
      <c r="P83" s="93">
        <v>44790</v>
      </c>
      <c r="Q83" s="93">
        <v>44810</v>
      </c>
      <c r="R83" s="94" t="s">
        <v>1047</v>
      </c>
      <c r="S83" s="92" t="s">
        <v>1048</v>
      </c>
      <c r="T83" s="92">
        <v>1</v>
      </c>
      <c r="U83" s="89" t="s">
        <v>1172</v>
      </c>
      <c r="V83" s="90"/>
    </row>
    <row r="84" spans="1:22" ht="45" x14ac:dyDescent="0.25">
      <c r="A84" s="69" t="s">
        <v>884</v>
      </c>
      <c r="B84" s="69"/>
      <c r="C84" s="70" t="s">
        <v>76</v>
      </c>
      <c r="D84" s="70" t="s">
        <v>495</v>
      </c>
      <c r="E84" s="70" t="s">
        <v>514</v>
      </c>
      <c r="F84" s="69" t="s">
        <v>81</v>
      </c>
      <c r="G84" s="102" t="s">
        <v>885</v>
      </c>
      <c r="H84" s="103" t="s">
        <v>886</v>
      </c>
      <c r="I84" s="80">
        <v>155624.47</v>
      </c>
      <c r="J84" s="80">
        <v>155624.47</v>
      </c>
      <c r="K84" s="80">
        <v>125275</v>
      </c>
      <c r="L84" s="80">
        <f t="shared" si="7"/>
        <v>26307.75</v>
      </c>
      <c r="M84" s="80">
        <v>151582.75</v>
      </c>
      <c r="N84" s="78">
        <v>2</v>
      </c>
      <c r="O84" s="78" t="s">
        <v>533</v>
      </c>
      <c r="P84" s="81">
        <v>44790</v>
      </c>
      <c r="Q84" s="78">
        <v>44806</v>
      </c>
      <c r="R84" s="78" t="s">
        <v>1029</v>
      </c>
      <c r="S84" s="78" t="s">
        <v>1030</v>
      </c>
      <c r="T84" s="78">
        <v>3</v>
      </c>
      <c r="U84" s="76" t="s">
        <v>1172</v>
      </c>
      <c r="V84" s="77"/>
    </row>
    <row r="85" spans="1:22" ht="60" x14ac:dyDescent="0.25">
      <c r="A85" s="82" t="s">
        <v>888</v>
      </c>
      <c r="B85" s="82"/>
      <c r="C85" s="83" t="s">
        <v>76</v>
      </c>
      <c r="D85" s="83" t="s">
        <v>495</v>
      </c>
      <c r="E85" s="83" t="s">
        <v>514</v>
      </c>
      <c r="F85" s="82" t="s">
        <v>80</v>
      </c>
      <c r="G85" s="101" t="s">
        <v>889</v>
      </c>
      <c r="H85" s="101" t="s">
        <v>890</v>
      </c>
      <c r="I85" s="91">
        <v>174875.8</v>
      </c>
      <c r="J85" s="91">
        <v>131156.85</v>
      </c>
      <c r="K85" s="91">
        <v>130000</v>
      </c>
      <c r="L85" s="91">
        <f t="shared" si="7"/>
        <v>27300</v>
      </c>
      <c r="M85" s="91">
        <v>157300</v>
      </c>
      <c r="N85" s="92">
        <v>36</v>
      </c>
      <c r="O85" s="92">
        <v>1</v>
      </c>
      <c r="P85" s="93">
        <v>44739</v>
      </c>
      <c r="Q85" s="93">
        <v>44781</v>
      </c>
      <c r="R85" s="94" t="s">
        <v>1001</v>
      </c>
      <c r="S85" s="92" t="s">
        <v>1002</v>
      </c>
      <c r="T85" s="92">
        <v>1</v>
      </c>
      <c r="U85" s="89" t="s">
        <v>1172</v>
      </c>
      <c r="V85" s="90"/>
    </row>
    <row r="86" spans="1:22" ht="38.25" x14ac:dyDescent="0.25">
      <c r="A86" s="69" t="s">
        <v>898</v>
      </c>
      <c r="B86" s="69"/>
      <c r="C86" s="70" t="s">
        <v>76</v>
      </c>
      <c r="D86" s="70" t="s">
        <v>495</v>
      </c>
      <c r="E86" s="70" t="s">
        <v>514</v>
      </c>
      <c r="F86" s="69" t="s">
        <v>81</v>
      </c>
      <c r="G86" s="102" t="s">
        <v>899</v>
      </c>
      <c r="H86" s="103" t="s">
        <v>900</v>
      </c>
      <c r="I86" s="80">
        <v>122272.3</v>
      </c>
      <c r="J86" s="80">
        <v>122272.3</v>
      </c>
      <c r="K86" s="80">
        <v>117187.29</v>
      </c>
      <c r="L86" s="80">
        <f t="shared" si="7"/>
        <v>24609.33</v>
      </c>
      <c r="M86" s="80">
        <v>141796.62</v>
      </c>
      <c r="N86" s="78">
        <v>5</v>
      </c>
      <c r="O86" s="78" t="s">
        <v>533</v>
      </c>
      <c r="P86" s="81">
        <v>44819</v>
      </c>
      <c r="Q86" s="78">
        <v>44837</v>
      </c>
      <c r="R86" s="78" t="s">
        <v>1097</v>
      </c>
      <c r="S86" s="78" t="s">
        <v>1098</v>
      </c>
      <c r="T86" s="78">
        <v>4</v>
      </c>
      <c r="U86" s="76" t="s">
        <v>1172</v>
      </c>
      <c r="V86" s="77"/>
    </row>
    <row r="87" spans="1:22" ht="38.25" x14ac:dyDescent="0.25">
      <c r="A87" s="82" t="s">
        <v>902</v>
      </c>
      <c r="B87" s="82"/>
      <c r="C87" s="83" t="s">
        <v>76</v>
      </c>
      <c r="D87" s="83" t="s">
        <v>495</v>
      </c>
      <c r="E87" s="83" t="s">
        <v>514</v>
      </c>
      <c r="F87" s="82" t="s">
        <v>80</v>
      </c>
      <c r="G87" s="101" t="s">
        <v>427</v>
      </c>
      <c r="H87" s="101" t="s">
        <v>903</v>
      </c>
      <c r="I87" s="91">
        <v>138511.43</v>
      </c>
      <c r="J87" s="91">
        <v>26096.9</v>
      </c>
      <c r="K87" s="91">
        <v>26000</v>
      </c>
      <c r="L87" s="91">
        <f>M87-K87</f>
        <v>5460</v>
      </c>
      <c r="M87" s="91">
        <v>31460</v>
      </c>
      <c r="N87" s="92">
        <v>12</v>
      </c>
      <c r="O87" s="92">
        <v>4</v>
      </c>
      <c r="P87" s="93">
        <v>44790</v>
      </c>
      <c r="Q87" s="93">
        <v>44834</v>
      </c>
      <c r="R87" s="94" t="s">
        <v>1089</v>
      </c>
      <c r="S87" s="92" t="s">
        <v>451</v>
      </c>
      <c r="T87" s="92">
        <v>1</v>
      </c>
      <c r="U87" s="89" t="s">
        <v>1172</v>
      </c>
      <c r="V87" s="90"/>
    </row>
    <row r="88" spans="1:22" ht="45" x14ac:dyDescent="0.25">
      <c r="A88" s="69" t="s">
        <v>906</v>
      </c>
      <c r="B88" s="69"/>
      <c r="C88" s="70" t="s">
        <v>76</v>
      </c>
      <c r="D88" s="70" t="s">
        <v>495</v>
      </c>
      <c r="E88" s="70" t="s">
        <v>514</v>
      </c>
      <c r="F88" s="69" t="s">
        <v>80</v>
      </c>
      <c r="G88" s="102" t="s">
        <v>910</v>
      </c>
      <c r="H88" s="103" t="s">
        <v>912</v>
      </c>
      <c r="I88" s="80">
        <f>SUM(I89:I91)</f>
        <v>84243.35</v>
      </c>
      <c r="J88" s="80">
        <f t="shared" ref="J88:M88" si="8">SUM(J89:J91)</f>
        <v>16848.670000000002</v>
      </c>
      <c r="K88" s="80">
        <f t="shared" si="8"/>
        <v>13833.920000000002</v>
      </c>
      <c r="L88" s="80">
        <f t="shared" si="8"/>
        <v>2905.119999999999</v>
      </c>
      <c r="M88" s="80">
        <f t="shared" si="8"/>
        <v>16739.04</v>
      </c>
      <c r="N88" s="78"/>
      <c r="O88" s="78"/>
      <c r="P88" s="81">
        <v>9.9999999999999995E-7</v>
      </c>
      <c r="Q88" s="78"/>
      <c r="R88" s="78"/>
      <c r="S88" s="78"/>
      <c r="T88" s="78"/>
      <c r="U88" s="76" t="s">
        <v>1172</v>
      </c>
      <c r="V88" s="77"/>
    </row>
    <row r="89" spans="1:22" ht="60" x14ac:dyDescent="0.25">
      <c r="A89" s="82"/>
      <c r="B89" s="82" t="s">
        <v>907</v>
      </c>
      <c r="C89" s="83"/>
      <c r="D89" s="83"/>
      <c r="E89" s="83"/>
      <c r="F89" s="82" t="s">
        <v>80</v>
      </c>
      <c r="G89" s="101" t="s">
        <v>911</v>
      </c>
      <c r="H89" s="101" t="s">
        <v>912</v>
      </c>
      <c r="I89" s="91">
        <v>62079.35</v>
      </c>
      <c r="J89" s="91">
        <v>12415.87</v>
      </c>
      <c r="K89" s="91">
        <v>10358.200000000001</v>
      </c>
      <c r="L89" s="91">
        <f>M89-K89</f>
        <v>2175.2199999999993</v>
      </c>
      <c r="M89" s="91">
        <v>12533.42</v>
      </c>
      <c r="N89" s="92">
        <v>12</v>
      </c>
      <c r="O89" s="92">
        <v>4</v>
      </c>
      <c r="P89" s="93">
        <v>44790</v>
      </c>
      <c r="Q89" s="93">
        <v>44802</v>
      </c>
      <c r="R89" s="94" t="s">
        <v>1017</v>
      </c>
      <c r="S89" s="92" t="s">
        <v>1018</v>
      </c>
      <c r="T89" s="92">
        <v>2</v>
      </c>
      <c r="U89" s="89" t="s">
        <v>1172</v>
      </c>
      <c r="V89" s="90"/>
    </row>
    <row r="90" spans="1:22" ht="45" x14ac:dyDescent="0.25">
      <c r="A90" s="69"/>
      <c r="B90" s="69" t="s">
        <v>908</v>
      </c>
      <c r="C90" s="70"/>
      <c r="D90" s="70"/>
      <c r="E90" s="70"/>
      <c r="F90" s="69" t="s">
        <v>80</v>
      </c>
      <c r="G90" s="102" t="s">
        <v>913</v>
      </c>
      <c r="H90" s="103" t="s">
        <v>912</v>
      </c>
      <c r="I90" s="80">
        <v>11082</v>
      </c>
      <c r="J90" s="80">
        <v>2216.4</v>
      </c>
      <c r="K90" s="80">
        <v>1737.86</v>
      </c>
      <c r="L90" s="80">
        <f>M90-K90</f>
        <v>364.95000000000005</v>
      </c>
      <c r="M90" s="80">
        <v>2102.81</v>
      </c>
      <c r="N90" s="78">
        <v>12</v>
      </c>
      <c r="O90" s="78">
        <v>4</v>
      </c>
      <c r="P90" s="81">
        <v>44790</v>
      </c>
      <c r="Q90" s="78">
        <v>44802</v>
      </c>
      <c r="R90" s="78" t="s">
        <v>1017</v>
      </c>
      <c r="S90" s="78" t="s">
        <v>1018</v>
      </c>
      <c r="T90" s="78">
        <v>2</v>
      </c>
      <c r="U90" s="76" t="s">
        <v>1172</v>
      </c>
      <c r="V90" s="77"/>
    </row>
    <row r="91" spans="1:22" ht="60" x14ac:dyDescent="0.25">
      <c r="A91" s="82"/>
      <c r="B91" s="82" t="s">
        <v>909</v>
      </c>
      <c r="C91" s="83"/>
      <c r="D91" s="83"/>
      <c r="E91" s="83"/>
      <c r="F91" s="82" t="s">
        <v>80</v>
      </c>
      <c r="G91" s="101" t="s">
        <v>914</v>
      </c>
      <c r="H91" s="101" t="s">
        <v>912</v>
      </c>
      <c r="I91" s="91">
        <v>11082</v>
      </c>
      <c r="J91" s="91">
        <v>2216.4</v>
      </c>
      <c r="K91" s="91">
        <v>1737.86</v>
      </c>
      <c r="L91" s="91">
        <f>M91-K91</f>
        <v>364.95000000000005</v>
      </c>
      <c r="M91" s="91">
        <v>2102.81</v>
      </c>
      <c r="N91" s="92">
        <v>12</v>
      </c>
      <c r="O91" s="92">
        <v>4</v>
      </c>
      <c r="P91" s="93">
        <v>44790</v>
      </c>
      <c r="Q91" s="93">
        <v>44802</v>
      </c>
      <c r="R91" s="94" t="s">
        <v>1017</v>
      </c>
      <c r="S91" s="92" t="s">
        <v>1018</v>
      </c>
      <c r="T91" s="92">
        <v>2</v>
      </c>
      <c r="U91" s="89" t="s">
        <v>1172</v>
      </c>
      <c r="V91" s="90"/>
    </row>
    <row r="92" spans="1:22" ht="38.25" x14ac:dyDescent="0.25">
      <c r="A92" s="69" t="s">
        <v>915</v>
      </c>
      <c r="B92" s="69"/>
      <c r="C92" s="70" t="s">
        <v>76</v>
      </c>
      <c r="D92" s="70" t="s">
        <v>495</v>
      </c>
      <c r="E92" s="70" t="s">
        <v>514</v>
      </c>
      <c r="F92" s="69" t="s">
        <v>82</v>
      </c>
      <c r="G92" s="102" t="s">
        <v>920</v>
      </c>
      <c r="H92" s="103" t="s">
        <v>921</v>
      </c>
      <c r="I92" s="80">
        <f>SUM(I93:I96)</f>
        <v>40679.599999999999</v>
      </c>
      <c r="J92" s="80">
        <f>SUM(J93:J96)</f>
        <v>40679.599999999999</v>
      </c>
      <c r="K92" s="80">
        <f t="shared" ref="K92:M92" si="9">SUM(K93:K96)</f>
        <v>27170</v>
      </c>
      <c r="L92" s="80">
        <f t="shared" si="9"/>
        <v>5705.7</v>
      </c>
      <c r="M92" s="80">
        <f t="shared" si="9"/>
        <v>32875.699999999997</v>
      </c>
      <c r="N92" s="78"/>
      <c r="O92" s="78"/>
      <c r="P92" s="81">
        <v>1E-4</v>
      </c>
      <c r="Q92" s="78"/>
      <c r="R92" s="78"/>
      <c r="S92" s="78"/>
      <c r="T92" s="78"/>
      <c r="U92" s="76" t="s">
        <v>1172</v>
      </c>
      <c r="V92" s="77"/>
    </row>
    <row r="93" spans="1:22" ht="45" x14ac:dyDescent="0.25">
      <c r="A93" s="82"/>
      <c r="B93" s="82" t="s">
        <v>916</v>
      </c>
      <c r="C93" s="83"/>
      <c r="D93" s="83"/>
      <c r="E93" s="83"/>
      <c r="F93" s="82"/>
      <c r="G93" s="101" t="s">
        <v>922</v>
      </c>
      <c r="H93" s="101" t="s">
        <v>921</v>
      </c>
      <c r="I93" s="91">
        <v>15646</v>
      </c>
      <c r="J93" s="91">
        <v>15646</v>
      </c>
      <c r="K93" s="91">
        <v>10450</v>
      </c>
      <c r="L93" s="91">
        <f t="shared" ref="L93:L98" si="10">M93-K93</f>
        <v>2194.5</v>
      </c>
      <c r="M93" s="91">
        <v>12644.5</v>
      </c>
      <c r="N93" s="92">
        <v>2</v>
      </c>
      <c r="O93" s="92" t="s">
        <v>533</v>
      </c>
      <c r="P93" s="93">
        <v>44806</v>
      </c>
      <c r="Q93" s="93">
        <v>44819</v>
      </c>
      <c r="R93" s="94" t="s">
        <v>1063</v>
      </c>
      <c r="S93" s="92" t="s">
        <v>1064</v>
      </c>
      <c r="T93" s="92">
        <v>1</v>
      </c>
      <c r="U93" s="89" t="s">
        <v>1172</v>
      </c>
      <c r="V93" s="90"/>
    </row>
    <row r="94" spans="1:22" ht="45" x14ac:dyDescent="0.25">
      <c r="A94" s="69"/>
      <c r="B94" s="69" t="s">
        <v>917</v>
      </c>
      <c r="C94" s="70"/>
      <c r="D94" s="70"/>
      <c r="E94" s="70"/>
      <c r="F94" s="69"/>
      <c r="G94" s="102" t="s">
        <v>923</v>
      </c>
      <c r="H94" s="103" t="s">
        <v>921</v>
      </c>
      <c r="I94" s="80">
        <v>9387.6</v>
      </c>
      <c r="J94" s="80">
        <v>9387.6</v>
      </c>
      <c r="K94" s="80">
        <v>6270</v>
      </c>
      <c r="L94" s="80">
        <f t="shared" si="10"/>
        <v>1316.6999999999998</v>
      </c>
      <c r="M94" s="80">
        <v>7586.7</v>
      </c>
      <c r="N94" s="78">
        <v>2</v>
      </c>
      <c r="O94" s="78" t="s">
        <v>533</v>
      </c>
      <c r="P94" s="81">
        <v>44806</v>
      </c>
      <c r="Q94" s="78">
        <v>44819</v>
      </c>
      <c r="R94" s="78" t="s">
        <v>1063</v>
      </c>
      <c r="S94" s="78" t="s">
        <v>1064</v>
      </c>
      <c r="T94" s="78">
        <v>1</v>
      </c>
      <c r="U94" s="76" t="s">
        <v>1172</v>
      </c>
      <c r="V94" s="77"/>
    </row>
    <row r="95" spans="1:22" ht="45" x14ac:dyDescent="0.25">
      <c r="A95" s="82"/>
      <c r="B95" s="82" t="s">
        <v>918</v>
      </c>
      <c r="C95" s="83"/>
      <c r="D95" s="83"/>
      <c r="E95" s="83"/>
      <c r="F95" s="82"/>
      <c r="G95" s="101" t="s">
        <v>924</v>
      </c>
      <c r="H95" s="101" t="s">
        <v>921</v>
      </c>
      <c r="I95" s="91">
        <v>6258.4</v>
      </c>
      <c r="J95" s="91">
        <v>6258.4</v>
      </c>
      <c r="K95" s="91">
        <v>4180</v>
      </c>
      <c r="L95" s="91">
        <f t="shared" si="10"/>
        <v>877.80000000000018</v>
      </c>
      <c r="M95" s="91">
        <v>5057.8</v>
      </c>
      <c r="N95" s="92">
        <v>2</v>
      </c>
      <c r="O95" s="92" t="s">
        <v>533</v>
      </c>
      <c r="P95" s="93">
        <v>44806</v>
      </c>
      <c r="Q95" s="93">
        <v>44819</v>
      </c>
      <c r="R95" s="94" t="s">
        <v>1063</v>
      </c>
      <c r="S95" s="92" t="s">
        <v>1064</v>
      </c>
      <c r="T95" s="92">
        <v>1</v>
      </c>
      <c r="U95" s="89" t="s">
        <v>1172</v>
      </c>
      <c r="V95" s="90"/>
    </row>
    <row r="96" spans="1:22" ht="45" x14ac:dyDescent="0.25">
      <c r="A96" s="69"/>
      <c r="B96" s="69" t="s">
        <v>919</v>
      </c>
      <c r="C96" s="70"/>
      <c r="D96" s="70"/>
      <c r="E96" s="70"/>
      <c r="F96" s="69"/>
      <c r="G96" s="102" t="s">
        <v>925</v>
      </c>
      <c r="H96" s="103" t="s">
        <v>921</v>
      </c>
      <c r="I96" s="80">
        <v>9387.6</v>
      </c>
      <c r="J96" s="80">
        <v>9387.6</v>
      </c>
      <c r="K96" s="80">
        <v>6270</v>
      </c>
      <c r="L96" s="80">
        <f t="shared" si="10"/>
        <v>1316.6999999999998</v>
      </c>
      <c r="M96" s="80">
        <v>7586.7</v>
      </c>
      <c r="N96" s="78">
        <v>2</v>
      </c>
      <c r="O96" s="78" t="s">
        <v>533</v>
      </c>
      <c r="P96" s="81">
        <v>44805</v>
      </c>
      <c r="Q96" s="78">
        <v>44826</v>
      </c>
      <c r="R96" s="78" t="s">
        <v>1063</v>
      </c>
      <c r="S96" s="78" t="s">
        <v>1064</v>
      </c>
      <c r="T96" s="78">
        <v>1</v>
      </c>
      <c r="U96" s="76" t="s">
        <v>1172</v>
      </c>
      <c r="V96" s="77"/>
    </row>
    <row r="97" spans="1:22" ht="60" x14ac:dyDescent="0.25">
      <c r="A97" s="82" t="s">
        <v>932</v>
      </c>
      <c r="B97" s="82"/>
      <c r="C97" s="83" t="s">
        <v>76</v>
      </c>
      <c r="D97" s="83" t="s">
        <v>495</v>
      </c>
      <c r="E97" s="83" t="s">
        <v>513</v>
      </c>
      <c r="F97" s="82" t="s">
        <v>80</v>
      </c>
      <c r="G97" s="101" t="s">
        <v>933</v>
      </c>
      <c r="H97" s="101" t="s">
        <v>934</v>
      </c>
      <c r="I97" s="91">
        <v>36188</v>
      </c>
      <c r="J97" s="91">
        <v>36188</v>
      </c>
      <c r="K97" s="91">
        <v>32588</v>
      </c>
      <c r="L97" s="91">
        <f t="shared" si="10"/>
        <v>6843.4800000000032</v>
      </c>
      <c r="M97" s="91">
        <v>39431.480000000003</v>
      </c>
      <c r="N97" s="92">
        <v>2</v>
      </c>
      <c r="O97" s="92" t="s">
        <v>703</v>
      </c>
      <c r="P97" s="93">
        <v>44785</v>
      </c>
      <c r="Q97" s="93">
        <v>44798</v>
      </c>
      <c r="R97" s="94" t="s">
        <v>1013</v>
      </c>
      <c r="S97" s="92" t="s">
        <v>833</v>
      </c>
      <c r="T97" s="92">
        <v>3</v>
      </c>
      <c r="U97" s="89" t="s">
        <v>1172</v>
      </c>
      <c r="V97" s="90"/>
    </row>
    <row r="98" spans="1:22" ht="38.25" x14ac:dyDescent="0.25">
      <c r="A98" s="69" t="s">
        <v>949</v>
      </c>
      <c r="B98" s="69"/>
      <c r="C98" s="70" t="s">
        <v>76</v>
      </c>
      <c r="D98" s="70" t="s">
        <v>495</v>
      </c>
      <c r="E98" s="70" t="s">
        <v>514</v>
      </c>
      <c r="F98" s="69" t="s">
        <v>80</v>
      </c>
      <c r="G98" s="102" t="s">
        <v>950</v>
      </c>
      <c r="H98" s="103" t="s">
        <v>820</v>
      </c>
      <c r="I98" s="80">
        <v>20378.919999999998</v>
      </c>
      <c r="J98" s="80">
        <v>10189.459999999999</v>
      </c>
      <c r="K98" s="80">
        <v>9883.7800000000007</v>
      </c>
      <c r="L98" s="80">
        <f t="shared" si="10"/>
        <v>2075.59</v>
      </c>
      <c r="M98" s="80">
        <v>11959.37</v>
      </c>
      <c r="N98" s="78">
        <v>12</v>
      </c>
      <c r="O98" s="78">
        <v>1</v>
      </c>
      <c r="P98" s="81">
        <v>44854</v>
      </c>
      <c r="Q98" s="78">
        <v>44861</v>
      </c>
      <c r="R98" s="78" t="s">
        <v>1129</v>
      </c>
      <c r="S98" s="78" t="s">
        <v>1130</v>
      </c>
      <c r="T98" s="78">
        <v>2</v>
      </c>
      <c r="U98" s="76" t="s">
        <v>1172</v>
      </c>
      <c r="V98" s="77"/>
    </row>
    <row r="99" spans="1:22" ht="45" x14ac:dyDescent="0.25">
      <c r="A99" s="82" t="s">
        <v>954</v>
      </c>
      <c r="B99" s="82"/>
      <c r="C99" s="83" t="s">
        <v>76</v>
      </c>
      <c r="D99" s="83" t="s">
        <v>495</v>
      </c>
      <c r="E99" s="83" t="s">
        <v>514</v>
      </c>
      <c r="F99" s="82" t="s">
        <v>82</v>
      </c>
      <c r="G99" s="101" t="s">
        <v>958</v>
      </c>
      <c r="H99" s="101" t="s">
        <v>959</v>
      </c>
      <c r="I99" s="91">
        <f>SUM(I100:I102)</f>
        <v>51095.069999999992</v>
      </c>
      <c r="J99" s="91">
        <f>SUM(J100:J102)</f>
        <v>51095.069999999992</v>
      </c>
      <c r="K99" s="91">
        <f t="shared" ref="K99:M99" si="11">SUM(K100:K102)</f>
        <v>45900</v>
      </c>
      <c r="L99" s="91">
        <f t="shared" si="11"/>
        <v>9639</v>
      </c>
      <c r="M99" s="91">
        <f t="shared" si="11"/>
        <v>55539</v>
      </c>
      <c r="N99" s="92"/>
      <c r="O99" s="92"/>
      <c r="P99" s="93">
        <v>1E-4</v>
      </c>
      <c r="Q99" s="93"/>
      <c r="R99" s="94"/>
      <c r="S99" s="92"/>
      <c r="T99" s="92"/>
      <c r="U99" s="89" t="s">
        <v>1172</v>
      </c>
      <c r="V99" s="90"/>
    </row>
    <row r="100" spans="1:22" ht="45" x14ac:dyDescent="0.25">
      <c r="A100" s="69"/>
      <c r="B100" s="69" t="s">
        <v>955</v>
      </c>
      <c r="C100" s="70"/>
      <c r="D100" s="70"/>
      <c r="E100" s="70"/>
      <c r="F100" s="69"/>
      <c r="G100" s="102" t="s">
        <v>960</v>
      </c>
      <c r="H100" s="103" t="s">
        <v>959</v>
      </c>
      <c r="I100" s="80">
        <v>17031.689999999999</v>
      </c>
      <c r="J100" s="80">
        <v>17031.689999999999</v>
      </c>
      <c r="K100" s="80">
        <v>15300</v>
      </c>
      <c r="L100" s="80">
        <f t="shared" ref="L100:L108" si="12">M100-K100</f>
        <v>3213</v>
      </c>
      <c r="M100" s="80">
        <v>18513</v>
      </c>
      <c r="N100" s="78">
        <v>3</v>
      </c>
      <c r="O100" s="78" t="s">
        <v>533</v>
      </c>
      <c r="P100" s="81">
        <v>44827</v>
      </c>
      <c r="Q100" s="78">
        <v>44834</v>
      </c>
      <c r="R100" s="78" t="s">
        <v>1090</v>
      </c>
      <c r="S100" s="78" t="s">
        <v>237</v>
      </c>
      <c r="T100" s="78">
        <v>2</v>
      </c>
      <c r="U100" s="76" t="s">
        <v>1172</v>
      </c>
      <c r="V100" s="77"/>
    </row>
    <row r="101" spans="1:22" ht="45" x14ac:dyDescent="0.25">
      <c r="A101" s="82"/>
      <c r="B101" s="82" t="s">
        <v>956</v>
      </c>
      <c r="C101" s="83"/>
      <c r="D101" s="83"/>
      <c r="E101" s="83"/>
      <c r="F101" s="82"/>
      <c r="G101" s="101" t="s">
        <v>961</v>
      </c>
      <c r="H101" s="101" t="s">
        <v>959</v>
      </c>
      <c r="I101" s="91">
        <v>17031.689999999999</v>
      </c>
      <c r="J101" s="91">
        <v>17031.689999999999</v>
      </c>
      <c r="K101" s="91">
        <v>15300</v>
      </c>
      <c r="L101" s="91">
        <f t="shared" si="12"/>
        <v>3213</v>
      </c>
      <c r="M101" s="91">
        <v>18513</v>
      </c>
      <c r="N101" s="92">
        <v>3</v>
      </c>
      <c r="O101" s="92" t="s">
        <v>533</v>
      </c>
      <c r="P101" s="93">
        <v>44827</v>
      </c>
      <c r="Q101" s="93">
        <v>44834</v>
      </c>
      <c r="R101" s="94" t="s">
        <v>1090</v>
      </c>
      <c r="S101" s="92" t="s">
        <v>237</v>
      </c>
      <c r="T101" s="92">
        <v>2</v>
      </c>
      <c r="U101" s="89" t="s">
        <v>1172</v>
      </c>
      <c r="V101" s="90"/>
    </row>
    <row r="102" spans="1:22" ht="45" x14ac:dyDescent="0.25">
      <c r="A102" s="69"/>
      <c r="B102" s="69" t="s">
        <v>957</v>
      </c>
      <c r="C102" s="70"/>
      <c r="D102" s="70"/>
      <c r="E102" s="70"/>
      <c r="F102" s="69"/>
      <c r="G102" s="102" t="s">
        <v>962</v>
      </c>
      <c r="H102" s="103" t="s">
        <v>959</v>
      </c>
      <c r="I102" s="80">
        <v>17031.689999999999</v>
      </c>
      <c r="J102" s="80">
        <v>17031.689999999999</v>
      </c>
      <c r="K102" s="80">
        <v>15300</v>
      </c>
      <c r="L102" s="80">
        <f t="shared" si="12"/>
        <v>3213</v>
      </c>
      <c r="M102" s="80">
        <v>18513</v>
      </c>
      <c r="N102" s="78">
        <v>3</v>
      </c>
      <c r="O102" s="78" t="s">
        <v>533</v>
      </c>
      <c r="P102" s="81">
        <v>44827</v>
      </c>
      <c r="Q102" s="78">
        <v>44834</v>
      </c>
      <c r="R102" s="78" t="s">
        <v>1090</v>
      </c>
      <c r="S102" s="78" t="s">
        <v>237</v>
      </c>
      <c r="T102" s="78">
        <v>2</v>
      </c>
      <c r="U102" s="76" t="s">
        <v>1172</v>
      </c>
      <c r="V102" s="77"/>
    </row>
    <row r="103" spans="1:22" ht="60" x14ac:dyDescent="0.25">
      <c r="A103" s="82" t="s">
        <v>986</v>
      </c>
      <c r="B103" s="82"/>
      <c r="C103" s="83" t="s">
        <v>76</v>
      </c>
      <c r="D103" s="83" t="s">
        <v>495</v>
      </c>
      <c r="E103" s="83" t="s">
        <v>513</v>
      </c>
      <c r="F103" s="82" t="s">
        <v>82</v>
      </c>
      <c r="G103" s="101" t="s">
        <v>1124</v>
      </c>
      <c r="H103" s="101" t="s">
        <v>987</v>
      </c>
      <c r="I103" s="91">
        <v>65636.27</v>
      </c>
      <c r="J103" s="91">
        <v>65636.27</v>
      </c>
      <c r="K103" s="91">
        <v>54400</v>
      </c>
      <c r="L103" s="91">
        <f t="shared" si="12"/>
        <v>11424</v>
      </c>
      <c r="M103" s="91">
        <v>65824</v>
      </c>
      <c r="N103" s="92">
        <v>7</v>
      </c>
      <c r="O103" s="92" t="s">
        <v>533</v>
      </c>
      <c r="P103" s="93">
        <v>44844</v>
      </c>
      <c r="Q103" s="93">
        <v>44854</v>
      </c>
      <c r="R103" s="94" t="s">
        <v>1122</v>
      </c>
      <c r="S103" s="92" t="s">
        <v>1123</v>
      </c>
      <c r="T103" s="92">
        <v>2</v>
      </c>
      <c r="U103" s="89" t="s">
        <v>1172</v>
      </c>
      <c r="V103" s="90"/>
    </row>
    <row r="104" spans="1:22" ht="38.25" x14ac:dyDescent="0.25">
      <c r="A104" s="69" t="s">
        <v>991</v>
      </c>
      <c r="B104" s="69"/>
      <c r="C104" s="70" t="s">
        <v>76</v>
      </c>
      <c r="D104" s="70" t="s">
        <v>495</v>
      </c>
      <c r="E104" s="70" t="s">
        <v>513</v>
      </c>
      <c r="F104" s="69" t="s">
        <v>80</v>
      </c>
      <c r="G104" s="102" t="s">
        <v>992</v>
      </c>
      <c r="H104" s="103" t="s">
        <v>300</v>
      </c>
      <c r="I104" s="80">
        <v>139800</v>
      </c>
      <c r="J104" s="80">
        <v>139800</v>
      </c>
      <c r="K104" s="80">
        <v>114637.04</v>
      </c>
      <c r="L104" s="80">
        <f t="shared" si="12"/>
        <v>24073.780000000013</v>
      </c>
      <c r="M104" s="80">
        <v>138710.82</v>
      </c>
      <c r="N104" s="78">
        <v>36</v>
      </c>
      <c r="O104" s="78" t="s">
        <v>533</v>
      </c>
      <c r="P104" s="81">
        <v>44819</v>
      </c>
      <c r="Q104" s="78">
        <v>44851</v>
      </c>
      <c r="R104" s="78" t="s">
        <v>1101</v>
      </c>
      <c r="S104" s="78" t="s">
        <v>1102</v>
      </c>
      <c r="T104" s="78">
        <v>2</v>
      </c>
      <c r="U104" s="76" t="s">
        <v>1172</v>
      </c>
      <c r="V104" s="77"/>
    </row>
    <row r="105" spans="1:22" ht="75" x14ac:dyDescent="0.25">
      <c r="A105" s="82" t="s">
        <v>1041</v>
      </c>
      <c r="B105" s="82"/>
      <c r="C105" s="83" t="s">
        <v>76</v>
      </c>
      <c r="D105" s="83" t="s">
        <v>495</v>
      </c>
      <c r="E105" s="83" t="s">
        <v>514</v>
      </c>
      <c r="F105" s="82" t="s">
        <v>81</v>
      </c>
      <c r="G105" s="101" t="s">
        <v>1042</v>
      </c>
      <c r="H105" s="101" t="s">
        <v>1043</v>
      </c>
      <c r="I105" s="91">
        <v>174170.87</v>
      </c>
      <c r="J105" s="91">
        <v>174170.87</v>
      </c>
      <c r="K105" s="91">
        <v>167498</v>
      </c>
      <c r="L105" s="91">
        <f t="shared" si="12"/>
        <v>35174.579999999987</v>
      </c>
      <c r="M105" s="91">
        <v>202672.58</v>
      </c>
      <c r="N105" s="92">
        <v>1</v>
      </c>
      <c r="O105" s="92" t="s">
        <v>533</v>
      </c>
      <c r="P105" s="93">
        <v>44886</v>
      </c>
      <c r="Q105" s="93">
        <v>44902</v>
      </c>
      <c r="R105" s="94" t="s">
        <v>1161</v>
      </c>
      <c r="S105" s="92" t="s">
        <v>221</v>
      </c>
      <c r="T105" s="92">
        <v>3</v>
      </c>
      <c r="U105" s="89" t="s">
        <v>1172</v>
      </c>
      <c r="V105" s="90"/>
    </row>
    <row r="106" spans="1:22" ht="60" x14ac:dyDescent="0.25">
      <c r="A106" s="69" t="s">
        <v>1044</v>
      </c>
      <c r="B106" s="69"/>
      <c r="C106" s="70" t="s">
        <v>76</v>
      </c>
      <c r="D106" s="70" t="s">
        <v>495</v>
      </c>
      <c r="E106" s="70" t="s">
        <v>514</v>
      </c>
      <c r="F106" s="69" t="s">
        <v>81</v>
      </c>
      <c r="G106" s="102" t="s">
        <v>1045</v>
      </c>
      <c r="H106" s="103" t="s">
        <v>1046</v>
      </c>
      <c r="I106" s="80">
        <v>166494.24</v>
      </c>
      <c r="J106" s="80">
        <v>166494.24</v>
      </c>
      <c r="K106" s="80">
        <v>129665</v>
      </c>
      <c r="L106" s="80">
        <f t="shared" si="12"/>
        <v>27229.649999999994</v>
      </c>
      <c r="M106" s="80">
        <v>156894.65</v>
      </c>
      <c r="N106" s="78">
        <v>3</v>
      </c>
      <c r="O106" s="78" t="s">
        <v>533</v>
      </c>
      <c r="P106" s="81">
        <v>44867</v>
      </c>
      <c r="Q106" s="78">
        <v>44883</v>
      </c>
      <c r="R106" s="78" t="s">
        <v>1151</v>
      </c>
      <c r="S106" s="78" t="s">
        <v>1152</v>
      </c>
      <c r="T106" s="78">
        <v>2</v>
      </c>
      <c r="U106" s="76" t="s">
        <v>1172</v>
      </c>
      <c r="V106" s="77"/>
    </row>
    <row r="107" spans="1:22" ht="60" x14ac:dyDescent="0.25">
      <c r="A107" s="82" t="s">
        <v>1079</v>
      </c>
      <c r="B107" s="82"/>
      <c r="C107" s="83" t="s">
        <v>76</v>
      </c>
      <c r="D107" s="83" t="s">
        <v>495</v>
      </c>
      <c r="E107" s="83" t="s">
        <v>514</v>
      </c>
      <c r="F107" s="82" t="s">
        <v>81</v>
      </c>
      <c r="G107" s="101" t="s">
        <v>1080</v>
      </c>
      <c r="H107" s="101" t="s">
        <v>1081</v>
      </c>
      <c r="I107" s="91">
        <v>598561.34</v>
      </c>
      <c r="J107" s="91">
        <v>598561.34</v>
      </c>
      <c r="K107" s="91">
        <v>596498.74</v>
      </c>
      <c r="L107" s="91">
        <f t="shared" si="12"/>
        <v>125264.73999999999</v>
      </c>
      <c r="M107" s="91">
        <v>721763.48</v>
      </c>
      <c r="N107" s="92">
        <v>3</v>
      </c>
      <c r="O107" s="92" t="s">
        <v>533</v>
      </c>
      <c r="P107" s="93">
        <v>44867</v>
      </c>
      <c r="Q107" s="93">
        <v>44874</v>
      </c>
      <c r="R107" s="94" t="s">
        <v>1144</v>
      </c>
      <c r="S107" s="92" t="s">
        <v>967</v>
      </c>
      <c r="T107" s="92">
        <v>1</v>
      </c>
      <c r="U107" s="89" t="s">
        <v>1172</v>
      </c>
      <c r="V107" s="90"/>
    </row>
    <row r="108" spans="1:22" ht="45" x14ac:dyDescent="0.25">
      <c r="A108" s="69" t="s">
        <v>1091</v>
      </c>
      <c r="B108" s="69"/>
      <c r="C108" s="70" t="s">
        <v>76</v>
      </c>
      <c r="D108" s="70" t="s">
        <v>495</v>
      </c>
      <c r="E108" s="70" t="s">
        <v>514</v>
      </c>
      <c r="F108" s="69" t="s">
        <v>82</v>
      </c>
      <c r="G108" s="102" t="s">
        <v>1092</v>
      </c>
      <c r="H108" s="103" t="s">
        <v>1093</v>
      </c>
      <c r="I108" s="80">
        <v>139825.81</v>
      </c>
      <c r="J108" s="80">
        <v>104869.36</v>
      </c>
      <c r="K108" s="80">
        <v>101625.98</v>
      </c>
      <c r="L108" s="80">
        <f t="shared" si="12"/>
        <v>21341.460000000006</v>
      </c>
      <c r="M108" s="80">
        <v>122967.44</v>
      </c>
      <c r="N108" s="78">
        <v>36</v>
      </c>
      <c r="O108" s="78">
        <v>1</v>
      </c>
      <c r="P108" s="81">
        <v>44875</v>
      </c>
      <c r="Q108" s="78">
        <v>44904</v>
      </c>
      <c r="R108" s="78" t="s">
        <v>1162</v>
      </c>
      <c r="S108" s="78" t="s">
        <v>1007</v>
      </c>
      <c r="T108" s="78">
        <v>1</v>
      </c>
      <c r="U108" s="76" t="s">
        <v>1172</v>
      </c>
      <c r="V108" s="77"/>
    </row>
    <row r="109" spans="1:22" ht="38.25" x14ac:dyDescent="0.25">
      <c r="A109" s="82" t="s">
        <v>1106</v>
      </c>
      <c r="B109" s="82"/>
      <c r="C109" s="83" t="s">
        <v>76</v>
      </c>
      <c r="D109" s="83" t="s">
        <v>495</v>
      </c>
      <c r="E109" s="83" t="s">
        <v>514</v>
      </c>
      <c r="F109" s="82" t="s">
        <v>80</v>
      </c>
      <c r="G109" s="101" t="s">
        <v>1109</v>
      </c>
      <c r="H109" s="101" t="s">
        <v>782</v>
      </c>
      <c r="I109" s="91">
        <f>SUM(I110:I111)</f>
        <v>104701.91</v>
      </c>
      <c r="J109" s="91">
        <f>SUM(J110:J111)</f>
        <v>54446.89</v>
      </c>
      <c r="K109" s="91">
        <f t="shared" ref="K109:M109" si="13">SUM(K110:K111)</f>
        <v>47641.03</v>
      </c>
      <c r="L109" s="91">
        <f t="shared" si="13"/>
        <v>10044.620000000001</v>
      </c>
      <c r="M109" s="91">
        <f t="shared" si="13"/>
        <v>57685.65</v>
      </c>
      <c r="N109" s="92"/>
      <c r="O109" s="92"/>
      <c r="P109" s="93">
        <v>44902</v>
      </c>
      <c r="Q109" s="93"/>
      <c r="R109" s="94"/>
      <c r="S109" s="92"/>
      <c r="T109" s="92"/>
      <c r="U109" s="89" t="s">
        <v>1172</v>
      </c>
      <c r="V109" s="90"/>
    </row>
    <row r="110" spans="1:22" ht="30" x14ac:dyDescent="0.25">
      <c r="A110" s="69"/>
      <c r="B110" s="69" t="s">
        <v>1107</v>
      </c>
      <c r="C110" s="70"/>
      <c r="D110" s="70"/>
      <c r="E110" s="70"/>
      <c r="F110" s="69"/>
      <c r="G110" s="102" t="s">
        <v>1110</v>
      </c>
      <c r="H110" s="103" t="s">
        <v>782</v>
      </c>
      <c r="I110" s="80">
        <v>84321.16</v>
      </c>
      <c r="J110" s="80">
        <v>42086.68</v>
      </c>
      <c r="K110" s="80">
        <v>36825.85</v>
      </c>
      <c r="L110" s="80">
        <f>M110-K110</f>
        <v>7773.43</v>
      </c>
      <c r="M110" s="80">
        <v>44599.28</v>
      </c>
      <c r="N110" s="78">
        <v>12</v>
      </c>
      <c r="O110" s="78">
        <v>2</v>
      </c>
      <c r="P110" s="81">
        <v>44902</v>
      </c>
      <c r="Q110" s="78">
        <v>44917</v>
      </c>
      <c r="R110" s="78" t="s">
        <v>1165</v>
      </c>
      <c r="S110" s="78" t="s">
        <v>702</v>
      </c>
      <c r="T110" s="78">
        <v>1</v>
      </c>
      <c r="U110" s="76" t="s">
        <v>1172</v>
      </c>
      <c r="V110" s="77"/>
    </row>
    <row r="111" spans="1:22" ht="60" x14ac:dyDescent="0.25">
      <c r="A111" s="82"/>
      <c r="B111" s="82" t="s">
        <v>1108</v>
      </c>
      <c r="C111" s="83"/>
      <c r="D111" s="83"/>
      <c r="E111" s="83"/>
      <c r="F111" s="82"/>
      <c r="G111" s="101" t="s">
        <v>1111</v>
      </c>
      <c r="H111" s="101" t="s">
        <v>782</v>
      </c>
      <c r="I111" s="91">
        <v>20380.75</v>
      </c>
      <c r="J111" s="91">
        <v>12360.21</v>
      </c>
      <c r="K111" s="91">
        <v>10815.18</v>
      </c>
      <c r="L111" s="91">
        <f>M111-K111</f>
        <v>2271.1900000000005</v>
      </c>
      <c r="M111" s="91">
        <v>13086.37</v>
      </c>
      <c r="N111" s="92">
        <v>12</v>
      </c>
      <c r="O111" s="92">
        <v>2</v>
      </c>
      <c r="P111" s="93">
        <v>44902</v>
      </c>
      <c r="Q111" s="93">
        <v>44917</v>
      </c>
      <c r="R111" s="94" t="s">
        <v>1165</v>
      </c>
      <c r="S111" s="92" t="s">
        <v>702</v>
      </c>
      <c r="T111" s="92">
        <v>1</v>
      </c>
      <c r="U111" s="89" t="s">
        <v>1172</v>
      </c>
      <c r="V111" s="90"/>
    </row>
    <row r="112" spans="1:22" ht="51" x14ac:dyDescent="0.25">
      <c r="A112" s="69" t="s">
        <v>600</v>
      </c>
      <c r="B112" s="69"/>
      <c r="C112" s="70" t="s">
        <v>75</v>
      </c>
      <c r="D112" s="70" t="s">
        <v>495</v>
      </c>
      <c r="E112" s="70" t="s">
        <v>514</v>
      </c>
      <c r="F112" s="69" t="s">
        <v>80</v>
      </c>
      <c r="G112" s="102" t="s">
        <v>601</v>
      </c>
      <c r="H112" s="103" t="s">
        <v>602</v>
      </c>
      <c r="I112" s="80">
        <v>17549</v>
      </c>
      <c r="J112" s="80">
        <v>8841.32</v>
      </c>
      <c r="K112" s="80">
        <v>3404</v>
      </c>
      <c r="L112" s="80">
        <f t="shared" ref="L112:L132" si="14">K112*21%</f>
        <v>714.83999999999992</v>
      </c>
      <c r="M112" s="80">
        <f t="shared" ref="M112:M132" si="15">K112+L112</f>
        <v>4118.84</v>
      </c>
      <c r="N112" s="78" t="s">
        <v>547</v>
      </c>
      <c r="O112" s="78" t="s">
        <v>698</v>
      </c>
      <c r="P112" s="81">
        <v>44558</v>
      </c>
      <c r="Q112" s="78">
        <v>44589</v>
      </c>
      <c r="R112" s="78" t="s">
        <v>699</v>
      </c>
      <c r="S112" s="78" t="s">
        <v>700</v>
      </c>
      <c r="T112" s="78">
        <v>3</v>
      </c>
      <c r="U112" s="76" t="s">
        <v>1172</v>
      </c>
      <c r="V112" s="77"/>
    </row>
    <row r="113" spans="1:22" ht="60" x14ac:dyDescent="0.25">
      <c r="A113" s="82" t="s">
        <v>609</v>
      </c>
      <c r="B113" s="82"/>
      <c r="C113" s="83" t="s">
        <v>75</v>
      </c>
      <c r="D113" s="83" t="s">
        <v>495</v>
      </c>
      <c r="E113" s="83" t="s">
        <v>513</v>
      </c>
      <c r="F113" s="82" t="s">
        <v>80</v>
      </c>
      <c r="G113" s="101" t="s">
        <v>610</v>
      </c>
      <c r="H113" s="101" t="s">
        <v>611</v>
      </c>
      <c r="I113" s="91">
        <v>34876.94</v>
      </c>
      <c r="J113" s="91">
        <v>34876.94</v>
      </c>
      <c r="K113" s="91">
        <v>32400</v>
      </c>
      <c r="L113" s="91">
        <f t="shared" si="14"/>
        <v>6804</v>
      </c>
      <c r="M113" s="91">
        <f t="shared" si="15"/>
        <v>39204</v>
      </c>
      <c r="N113" s="92" t="s">
        <v>547</v>
      </c>
      <c r="O113" s="92" t="s">
        <v>533</v>
      </c>
      <c r="P113" s="93">
        <v>44557</v>
      </c>
      <c r="Q113" s="93">
        <v>44564</v>
      </c>
      <c r="R113" s="94" t="s">
        <v>242</v>
      </c>
      <c r="S113" s="92" t="s">
        <v>221</v>
      </c>
      <c r="T113" s="92">
        <v>1</v>
      </c>
      <c r="U113" s="89" t="s">
        <v>1172</v>
      </c>
      <c r="V113" s="90"/>
    </row>
    <row r="114" spans="1:22" ht="51" x14ac:dyDescent="0.25">
      <c r="A114" s="69" t="s">
        <v>615</v>
      </c>
      <c r="B114" s="69"/>
      <c r="C114" s="70" t="s">
        <v>75</v>
      </c>
      <c r="D114" s="70" t="s">
        <v>495</v>
      </c>
      <c r="E114" s="70" t="s">
        <v>514</v>
      </c>
      <c r="F114" s="69" t="s">
        <v>81</v>
      </c>
      <c r="G114" s="102" t="s">
        <v>616</v>
      </c>
      <c r="H114" s="103" t="s">
        <v>617</v>
      </c>
      <c r="I114" s="80">
        <v>67325.84</v>
      </c>
      <c r="J114" s="80">
        <v>67325.84</v>
      </c>
      <c r="K114" s="80">
        <v>62803.57</v>
      </c>
      <c r="L114" s="80">
        <f t="shared" si="14"/>
        <v>13188.7497</v>
      </c>
      <c r="M114" s="80">
        <f t="shared" si="15"/>
        <v>75992.319699999993</v>
      </c>
      <c r="N114" s="78" t="s">
        <v>547</v>
      </c>
      <c r="O114" s="78" t="s">
        <v>533</v>
      </c>
      <c r="P114" s="81">
        <v>44560</v>
      </c>
      <c r="Q114" s="78">
        <v>44565</v>
      </c>
      <c r="R114" s="78" t="s">
        <v>652</v>
      </c>
      <c r="S114" s="78" t="s">
        <v>229</v>
      </c>
      <c r="T114" s="78">
        <v>1</v>
      </c>
      <c r="U114" s="76" t="s">
        <v>1172</v>
      </c>
      <c r="V114" s="77"/>
    </row>
    <row r="115" spans="1:22" ht="60" x14ac:dyDescent="0.25">
      <c r="A115" s="82" t="s">
        <v>618</v>
      </c>
      <c r="B115" s="82"/>
      <c r="C115" s="83" t="s">
        <v>75</v>
      </c>
      <c r="D115" s="83" t="s">
        <v>495</v>
      </c>
      <c r="E115" s="83" t="s">
        <v>513</v>
      </c>
      <c r="F115" s="82" t="s">
        <v>80</v>
      </c>
      <c r="G115" s="101" t="s">
        <v>619</v>
      </c>
      <c r="H115" s="101" t="s">
        <v>620</v>
      </c>
      <c r="I115" s="91">
        <v>59956.4</v>
      </c>
      <c r="J115" s="91">
        <v>59956.4</v>
      </c>
      <c r="K115" s="91">
        <v>49980</v>
      </c>
      <c r="L115" s="91">
        <f t="shared" si="14"/>
        <v>10495.8</v>
      </c>
      <c r="M115" s="91">
        <f t="shared" si="15"/>
        <v>60475.8</v>
      </c>
      <c r="N115" s="92" t="s">
        <v>552</v>
      </c>
      <c r="O115" s="92" t="s">
        <v>533</v>
      </c>
      <c r="P115" s="93">
        <v>44560</v>
      </c>
      <c r="Q115" s="93">
        <v>44582</v>
      </c>
      <c r="R115" s="94" t="s">
        <v>693</v>
      </c>
      <c r="S115" s="92" t="s">
        <v>694</v>
      </c>
      <c r="T115" s="92">
        <v>3</v>
      </c>
      <c r="U115" s="89" t="s">
        <v>1172</v>
      </c>
      <c r="V115" s="90"/>
    </row>
    <row r="116" spans="1:22" ht="51" x14ac:dyDescent="0.25">
      <c r="A116" s="69" t="s">
        <v>627</v>
      </c>
      <c r="B116" s="69"/>
      <c r="C116" s="70" t="s">
        <v>75</v>
      </c>
      <c r="D116" s="70" t="s">
        <v>495</v>
      </c>
      <c r="E116" s="70" t="s">
        <v>514</v>
      </c>
      <c r="F116" s="69" t="s">
        <v>515</v>
      </c>
      <c r="G116" s="102" t="s">
        <v>628</v>
      </c>
      <c r="H116" s="103" t="s">
        <v>548</v>
      </c>
      <c r="I116" s="80">
        <v>4785.38</v>
      </c>
      <c r="J116" s="80">
        <v>4785.38</v>
      </c>
      <c r="K116" s="80">
        <v>3250</v>
      </c>
      <c r="L116" s="80">
        <f t="shared" si="14"/>
        <v>682.5</v>
      </c>
      <c r="M116" s="80">
        <f t="shared" si="15"/>
        <v>3932.5</v>
      </c>
      <c r="N116" s="78" t="s">
        <v>721</v>
      </c>
      <c r="O116" s="78" t="s">
        <v>533</v>
      </c>
      <c r="P116" s="81">
        <v>44594</v>
      </c>
      <c r="Q116" s="78">
        <v>44601</v>
      </c>
      <c r="R116" s="78" t="s">
        <v>722</v>
      </c>
      <c r="S116" s="78" t="s">
        <v>723</v>
      </c>
      <c r="T116" s="78">
        <v>2</v>
      </c>
      <c r="U116" s="76" t="s">
        <v>1172</v>
      </c>
      <c r="V116" s="77"/>
    </row>
    <row r="117" spans="1:22" ht="60" x14ac:dyDescent="0.25">
      <c r="A117" s="82" t="s">
        <v>679</v>
      </c>
      <c r="B117" s="82"/>
      <c r="C117" s="83" t="s">
        <v>75</v>
      </c>
      <c r="D117" s="83" t="s">
        <v>495</v>
      </c>
      <c r="E117" s="83" t="s">
        <v>514</v>
      </c>
      <c r="F117" s="82" t="s">
        <v>515</v>
      </c>
      <c r="G117" s="101" t="s">
        <v>680</v>
      </c>
      <c r="H117" s="101" t="s">
        <v>681</v>
      </c>
      <c r="I117" s="91">
        <v>399.99</v>
      </c>
      <c r="J117" s="91">
        <v>399.99</v>
      </c>
      <c r="K117" s="91">
        <v>380</v>
      </c>
      <c r="L117" s="91">
        <f t="shared" si="14"/>
        <v>79.8</v>
      </c>
      <c r="M117" s="91">
        <f t="shared" si="15"/>
        <v>459.8</v>
      </c>
      <c r="N117" s="92" t="s">
        <v>751</v>
      </c>
      <c r="O117" s="92" t="s">
        <v>533</v>
      </c>
      <c r="P117" s="93">
        <v>44608</v>
      </c>
      <c r="Q117" s="93">
        <v>44609</v>
      </c>
      <c r="R117" s="94" t="s">
        <v>752</v>
      </c>
      <c r="S117" s="92" t="s">
        <v>753</v>
      </c>
      <c r="T117" s="92">
        <v>1</v>
      </c>
      <c r="U117" s="89" t="s">
        <v>1172</v>
      </c>
      <c r="V117" s="90"/>
    </row>
    <row r="118" spans="1:22" ht="51" x14ac:dyDescent="0.25">
      <c r="A118" s="69" t="s">
        <v>695</v>
      </c>
      <c r="B118" s="69"/>
      <c r="C118" s="70" t="s">
        <v>75</v>
      </c>
      <c r="D118" s="70" t="s">
        <v>495</v>
      </c>
      <c r="E118" s="70" t="s">
        <v>514</v>
      </c>
      <c r="F118" s="69" t="s">
        <v>80</v>
      </c>
      <c r="G118" s="102" t="s">
        <v>696</v>
      </c>
      <c r="H118" s="103" t="s">
        <v>697</v>
      </c>
      <c r="I118" s="80">
        <v>40292.550000000003</v>
      </c>
      <c r="J118" s="80">
        <v>20966.03</v>
      </c>
      <c r="K118" s="80">
        <v>20966.03</v>
      </c>
      <c r="L118" s="80">
        <f t="shared" si="14"/>
        <v>4402.8662999999997</v>
      </c>
      <c r="M118" s="80">
        <f t="shared" si="15"/>
        <v>25368.8963</v>
      </c>
      <c r="N118" s="78">
        <v>12</v>
      </c>
      <c r="O118" s="78" t="s">
        <v>698</v>
      </c>
      <c r="P118" s="81">
        <v>44657</v>
      </c>
      <c r="Q118" s="78">
        <v>44658</v>
      </c>
      <c r="R118" s="78" t="s">
        <v>813</v>
      </c>
      <c r="S118" s="78" t="s">
        <v>718</v>
      </c>
      <c r="T118" s="78">
        <v>1</v>
      </c>
      <c r="U118" s="76" t="s">
        <v>1172</v>
      </c>
      <c r="V118" s="77"/>
    </row>
    <row r="119" spans="1:22" ht="51" x14ac:dyDescent="0.25">
      <c r="A119" s="82" t="s">
        <v>745</v>
      </c>
      <c r="B119" s="82"/>
      <c r="C119" s="83" t="s">
        <v>75</v>
      </c>
      <c r="D119" s="83" t="s">
        <v>495</v>
      </c>
      <c r="E119" s="83" t="s">
        <v>513</v>
      </c>
      <c r="F119" s="82" t="s">
        <v>80</v>
      </c>
      <c r="G119" s="101" t="s">
        <v>746</v>
      </c>
      <c r="H119" s="101" t="s">
        <v>747</v>
      </c>
      <c r="I119" s="91">
        <v>57825</v>
      </c>
      <c r="J119" s="91">
        <v>57825</v>
      </c>
      <c r="K119" s="91">
        <v>45400</v>
      </c>
      <c r="L119" s="91">
        <f t="shared" si="14"/>
        <v>9534</v>
      </c>
      <c r="M119" s="91">
        <f t="shared" si="15"/>
        <v>54934</v>
      </c>
      <c r="N119" s="92">
        <v>12</v>
      </c>
      <c r="O119" s="92" t="s">
        <v>533</v>
      </c>
      <c r="P119" s="93">
        <v>44645</v>
      </c>
      <c r="Q119" s="93">
        <v>44648</v>
      </c>
      <c r="R119" s="94" t="s">
        <v>799</v>
      </c>
      <c r="S119" s="92" t="s">
        <v>800</v>
      </c>
      <c r="T119" s="92">
        <v>1</v>
      </c>
      <c r="U119" s="89" t="s">
        <v>1172</v>
      </c>
      <c r="V119" s="90"/>
    </row>
    <row r="120" spans="1:22" ht="51" x14ac:dyDescent="0.25">
      <c r="A120" s="69" t="s">
        <v>801</v>
      </c>
      <c r="B120" s="69"/>
      <c r="C120" s="70" t="s">
        <v>75</v>
      </c>
      <c r="D120" s="70" t="s">
        <v>495</v>
      </c>
      <c r="E120" s="70" t="s">
        <v>513</v>
      </c>
      <c r="F120" s="69" t="s">
        <v>80</v>
      </c>
      <c r="G120" s="102" t="s">
        <v>802</v>
      </c>
      <c r="H120" s="103" t="s">
        <v>803</v>
      </c>
      <c r="I120" s="80">
        <v>59715.31</v>
      </c>
      <c r="J120" s="80">
        <v>59715.31</v>
      </c>
      <c r="K120" s="80">
        <v>37150</v>
      </c>
      <c r="L120" s="80">
        <f t="shared" si="14"/>
        <v>7801.5</v>
      </c>
      <c r="M120" s="80">
        <f t="shared" si="15"/>
        <v>44951.5</v>
      </c>
      <c r="N120" s="78">
        <v>6</v>
      </c>
      <c r="O120" s="78" t="s">
        <v>533</v>
      </c>
      <c r="P120" s="81">
        <v>44672</v>
      </c>
      <c r="Q120" s="78">
        <v>44673</v>
      </c>
      <c r="R120" s="78" t="s">
        <v>821</v>
      </c>
      <c r="S120" s="78" t="s">
        <v>822</v>
      </c>
      <c r="T120" s="78">
        <v>1</v>
      </c>
      <c r="U120" s="76" t="s">
        <v>1172</v>
      </c>
      <c r="V120" s="77"/>
    </row>
    <row r="121" spans="1:22" ht="51" x14ac:dyDescent="0.25">
      <c r="A121" s="82" t="s">
        <v>848</v>
      </c>
      <c r="B121" s="82"/>
      <c r="C121" s="83" t="s">
        <v>75</v>
      </c>
      <c r="D121" s="83" t="s">
        <v>495</v>
      </c>
      <c r="E121" s="83" t="s">
        <v>513</v>
      </c>
      <c r="F121" s="82" t="s">
        <v>515</v>
      </c>
      <c r="G121" s="101" t="s">
        <v>849</v>
      </c>
      <c r="H121" s="101" t="s">
        <v>271</v>
      </c>
      <c r="I121" s="91">
        <v>30000</v>
      </c>
      <c r="J121" s="91">
        <v>30000</v>
      </c>
      <c r="K121" s="91">
        <v>29897.98</v>
      </c>
      <c r="L121" s="91">
        <f t="shared" si="14"/>
        <v>6278.5757999999996</v>
      </c>
      <c r="M121" s="91">
        <f t="shared" si="15"/>
        <v>36176.555800000002</v>
      </c>
      <c r="N121" s="92">
        <v>24</v>
      </c>
      <c r="O121" s="92" t="s">
        <v>533</v>
      </c>
      <c r="P121" s="93">
        <v>44711</v>
      </c>
      <c r="Q121" s="93">
        <v>44713</v>
      </c>
      <c r="R121" s="94" t="s">
        <v>901</v>
      </c>
      <c r="S121" s="92" t="s">
        <v>216</v>
      </c>
      <c r="T121" s="92">
        <v>1</v>
      </c>
      <c r="U121" s="89" t="s">
        <v>1172</v>
      </c>
      <c r="V121" s="90"/>
    </row>
    <row r="122" spans="1:22" ht="51" x14ac:dyDescent="0.25">
      <c r="A122" s="69" t="s">
        <v>870</v>
      </c>
      <c r="B122" s="69"/>
      <c r="C122" s="70" t="s">
        <v>75</v>
      </c>
      <c r="D122" s="70" t="s">
        <v>495</v>
      </c>
      <c r="E122" s="70" t="s">
        <v>514</v>
      </c>
      <c r="F122" s="69" t="s">
        <v>80</v>
      </c>
      <c r="G122" s="102" t="s">
        <v>871</v>
      </c>
      <c r="H122" s="103" t="s">
        <v>872</v>
      </c>
      <c r="I122" s="80">
        <v>58641.36</v>
      </c>
      <c r="J122" s="80">
        <v>58641.36</v>
      </c>
      <c r="K122" s="80">
        <v>53500</v>
      </c>
      <c r="L122" s="80">
        <f t="shared" si="14"/>
        <v>11235</v>
      </c>
      <c r="M122" s="80">
        <f t="shared" si="15"/>
        <v>64735</v>
      </c>
      <c r="N122" s="78" t="s">
        <v>938</v>
      </c>
      <c r="O122" s="78" t="s">
        <v>533</v>
      </c>
      <c r="P122" s="81">
        <v>44719</v>
      </c>
      <c r="Q122" s="78">
        <v>44726</v>
      </c>
      <c r="R122" s="78" t="s">
        <v>335</v>
      </c>
      <c r="S122" s="78" t="s">
        <v>336</v>
      </c>
      <c r="T122" s="78">
        <v>1</v>
      </c>
      <c r="U122" s="76" t="s">
        <v>1172</v>
      </c>
      <c r="V122" s="77"/>
    </row>
    <row r="123" spans="1:22" ht="60" x14ac:dyDescent="0.25">
      <c r="A123" s="82" t="s">
        <v>873</v>
      </c>
      <c r="B123" s="82"/>
      <c r="C123" s="83" t="s">
        <v>75</v>
      </c>
      <c r="D123" s="83" t="s">
        <v>495</v>
      </c>
      <c r="E123" s="83" t="s">
        <v>513</v>
      </c>
      <c r="F123" s="82" t="s">
        <v>80</v>
      </c>
      <c r="G123" s="101" t="s">
        <v>874</v>
      </c>
      <c r="H123" s="101" t="s">
        <v>875</v>
      </c>
      <c r="I123" s="91">
        <v>41499.949999999997</v>
      </c>
      <c r="J123" s="91">
        <v>21153.279999999999</v>
      </c>
      <c r="K123" s="91">
        <v>12882.35</v>
      </c>
      <c r="L123" s="91">
        <f t="shared" si="14"/>
        <v>2705.2934999999998</v>
      </c>
      <c r="M123" s="91">
        <f t="shared" si="15"/>
        <v>15587.6435</v>
      </c>
      <c r="N123" s="92" t="s">
        <v>547</v>
      </c>
      <c r="O123" s="92" t="s">
        <v>698</v>
      </c>
      <c r="P123" s="93">
        <v>44719</v>
      </c>
      <c r="Q123" s="93">
        <v>44734</v>
      </c>
      <c r="R123" s="94" t="s">
        <v>968</v>
      </c>
      <c r="S123" s="92" t="s">
        <v>807</v>
      </c>
      <c r="T123" s="92">
        <v>2</v>
      </c>
      <c r="U123" s="89" t="s">
        <v>1172</v>
      </c>
      <c r="V123" s="90"/>
    </row>
    <row r="124" spans="1:22" ht="51" x14ac:dyDescent="0.25">
      <c r="A124" s="69" t="s">
        <v>951</v>
      </c>
      <c r="B124" s="69"/>
      <c r="C124" s="70" t="s">
        <v>75</v>
      </c>
      <c r="D124" s="70" t="s">
        <v>495</v>
      </c>
      <c r="E124" s="70" t="s">
        <v>513</v>
      </c>
      <c r="F124" s="69" t="s">
        <v>515</v>
      </c>
      <c r="G124" s="102" t="s">
        <v>952</v>
      </c>
      <c r="H124" s="103" t="s">
        <v>953</v>
      </c>
      <c r="I124" s="80">
        <v>5039.58</v>
      </c>
      <c r="J124" s="80">
        <v>5039.58</v>
      </c>
      <c r="K124" s="80">
        <v>4101.5600000000004</v>
      </c>
      <c r="L124" s="80">
        <f t="shared" si="14"/>
        <v>861.32760000000007</v>
      </c>
      <c r="M124" s="80">
        <f t="shared" si="15"/>
        <v>4962.8876</v>
      </c>
      <c r="N124" s="78" t="s">
        <v>547</v>
      </c>
      <c r="O124" s="78" t="s">
        <v>533</v>
      </c>
      <c r="P124" s="81">
        <v>44742</v>
      </c>
      <c r="Q124" s="78">
        <v>44746</v>
      </c>
      <c r="R124" s="78" t="s">
        <v>1011</v>
      </c>
      <c r="S124" s="78" t="s">
        <v>1012</v>
      </c>
      <c r="T124" s="78">
        <v>1</v>
      </c>
      <c r="U124" s="76" t="s">
        <v>1172</v>
      </c>
      <c r="V124" s="77"/>
    </row>
    <row r="125" spans="1:22" ht="51" x14ac:dyDescent="0.25">
      <c r="A125" s="82" t="s">
        <v>970</v>
      </c>
      <c r="B125" s="82"/>
      <c r="C125" s="83" t="s">
        <v>75</v>
      </c>
      <c r="D125" s="83" t="s">
        <v>495</v>
      </c>
      <c r="E125" s="83" t="s">
        <v>513</v>
      </c>
      <c r="F125" s="82" t="s">
        <v>80</v>
      </c>
      <c r="G125" s="101" t="s">
        <v>441</v>
      </c>
      <c r="H125" s="101" t="s">
        <v>317</v>
      </c>
      <c r="I125" s="91">
        <v>7000</v>
      </c>
      <c r="J125" s="91">
        <v>7000</v>
      </c>
      <c r="K125" s="91">
        <v>6147.23</v>
      </c>
      <c r="L125" s="91">
        <f t="shared" si="14"/>
        <v>1290.9182999999998</v>
      </c>
      <c r="M125" s="91">
        <f t="shared" si="15"/>
        <v>7438.1482999999989</v>
      </c>
      <c r="N125" s="92">
        <v>36</v>
      </c>
      <c r="O125" s="92" t="s">
        <v>1014</v>
      </c>
      <c r="P125" s="93">
        <v>44785</v>
      </c>
      <c r="Q125" s="93">
        <v>44799</v>
      </c>
      <c r="R125" s="94" t="s">
        <v>1015</v>
      </c>
      <c r="S125" s="92" t="s">
        <v>1016</v>
      </c>
      <c r="T125" s="92">
        <v>1</v>
      </c>
      <c r="U125" s="89" t="s">
        <v>1172</v>
      </c>
      <c r="V125" s="90"/>
    </row>
    <row r="126" spans="1:22" ht="51" x14ac:dyDescent="0.25">
      <c r="A126" s="69" t="s">
        <v>971</v>
      </c>
      <c r="B126" s="69"/>
      <c r="C126" s="70" t="s">
        <v>75</v>
      </c>
      <c r="D126" s="70" t="s">
        <v>495</v>
      </c>
      <c r="E126" s="70" t="s">
        <v>513</v>
      </c>
      <c r="F126" s="69" t="s">
        <v>81</v>
      </c>
      <c r="G126" s="102" t="s">
        <v>972</v>
      </c>
      <c r="H126" s="103" t="s">
        <v>973</v>
      </c>
      <c r="I126" s="80">
        <v>79543.17</v>
      </c>
      <c r="J126" s="80">
        <v>79543.17</v>
      </c>
      <c r="K126" s="80">
        <v>69008.08</v>
      </c>
      <c r="L126" s="80">
        <f t="shared" si="14"/>
        <v>14491.6968</v>
      </c>
      <c r="M126" s="80">
        <f t="shared" si="15"/>
        <v>83499.776800000007</v>
      </c>
      <c r="N126" s="78" t="s">
        <v>1027</v>
      </c>
      <c r="O126" s="78" t="s">
        <v>1014</v>
      </c>
      <c r="P126" s="81">
        <v>44781</v>
      </c>
      <c r="Q126" s="78">
        <v>44805</v>
      </c>
      <c r="R126" s="78" t="s">
        <v>813</v>
      </c>
      <c r="S126" s="78" t="s">
        <v>718</v>
      </c>
      <c r="T126" s="78">
        <v>2</v>
      </c>
      <c r="U126" s="76" t="s">
        <v>1172</v>
      </c>
      <c r="V126" s="77"/>
    </row>
    <row r="127" spans="1:22" ht="75" x14ac:dyDescent="0.25">
      <c r="A127" s="82" t="s">
        <v>993</v>
      </c>
      <c r="B127" s="82"/>
      <c r="C127" s="83" t="s">
        <v>75</v>
      </c>
      <c r="D127" s="83" t="s">
        <v>495</v>
      </c>
      <c r="E127" s="83" t="s">
        <v>513</v>
      </c>
      <c r="F127" s="82" t="s">
        <v>81</v>
      </c>
      <c r="G127" s="101" t="s">
        <v>994</v>
      </c>
      <c r="H127" s="101" t="s">
        <v>973</v>
      </c>
      <c r="I127" s="91">
        <v>79860.160000000003</v>
      </c>
      <c r="J127" s="91">
        <v>79860.160000000003</v>
      </c>
      <c r="K127" s="91">
        <v>62125.46</v>
      </c>
      <c r="L127" s="91">
        <f t="shared" si="14"/>
        <v>13046.346599999999</v>
      </c>
      <c r="M127" s="91">
        <f t="shared" si="15"/>
        <v>75171.806599999996</v>
      </c>
      <c r="N127" s="92" t="s">
        <v>1027</v>
      </c>
      <c r="O127" s="92" t="s">
        <v>533</v>
      </c>
      <c r="P127" s="93">
        <v>44819</v>
      </c>
      <c r="Q127" s="93">
        <v>44824</v>
      </c>
      <c r="R127" s="94" t="s">
        <v>813</v>
      </c>
      <c r="S127" s="92" t="s">
        <v>718</v>
      </c>
      <c r="T127" s="92">
        <v>2</v>
      </c>
      <c r="U127" s="89" t="s">
        <v>1172</v>
      </c>
      <c r="V127" s="90"/>
    </row>
    <row r="128" spans="1:22" ht="60" x14ac:dyDescent="0.25">
      <c r="A128" s="69" t="s">
        <v>1022</v>
      </c>
      <c r="B128" s="69"/>
      <c r="C128" s="70" t="s">
        <v>75</v>
      </c>
      <c r="D128" s="70" t="s">
        <v>495</v>
      </c>
      <c r="E128" s="70" t="s">
        <v>514</v>
      </c>
      <c r="F128" s="69" t="s">
        <v>515</v>
      </c>
      <c r="G128" s="102" t="s">
        <v>1023</v>
      </c>
      <c r="H128" s="103" t="s">
        <v>1024</v>
      </c>
      <c r="I128" s="80">
        <v>13050</v>
      </c>
      <c r="J128" s="80">
        <v>13050</v>
      </c>
      <c r="K128" s="80">
        <v>12397.5</v>
      </c>
      <c r="L128" s="80">
        <f t="shared" si="14"/>
        <v>2603.4749999999999</v>
      </c>
      <c r="M128" s="80">
        <f t="shared" si="15"/>
        <v>15000.975</v>
      </c>
      <c r="N128" s="78" t="s">
        <v>721</v>
      </c>
      <c r="O128" s="78" t="s">
        <v>533</v>
      </c>
      <c r="P128" s="81">
        <v>44830</v>
      </c>
      <c r="Q128" s="78">
        <v>44832</v>
      </c>
      <c r="R128" s="78" t="s">
        <v>1085</v>
      </c>
      <c r="S128" s="78" t="s">
        <v>1086</v>
      </c>
      <c r="T128" s="78">
        <v>1</v>
      </c>
      <c r="U128" s="76" t="s">
        <v>1172</v>
      </c>
      <c r="V128" s="77"/>
    </row>
    <row r="129" spans="1:22" ht="51" x14ac:dyDescent="0.25">
      <c r="A129" s="82" t="s">
        <v>1058</v>
      </c>
      <c r="B129" s="82"/>
      <c r="C129" s="83" t="s">
        <v>75</v>
      </c>
      <c r="D129" s="83" t="s">
        <v>495</v>
      </c>
      <c r="E129" s="83" t="s">
        <v>514</v>
      </c>
      <c r="F129" s="82" t="s">
        <v>81</v>
      </c>
      <c r="G129" s="101" t="s">
        <v>1059</v>
      </c>
      <c r="H129" s="101" t="s">
        <v>1060</v>
      </c>
      <c r="I129" s="91">
        <v>29960.959999999999</v>
      </c>
      <c r="J129" s="91">
        <v>29960.959999999999</v>
      </c>
      <c r="K129" s="91">
        <v>27900</v>
      </c>
      <c r="L129" s="91">
        <f t="shared" si="14"/>
        <v>5859</v>
      </c>
      <c r="M129" s="91">
        <f t="shared" si="15"/>
        <v>33759</v>
      </c>
      <c r="N129" s="92" t="s">
        <v>1126</v>
      </c>
      <c r="O129" s="92" t="s">
        <v>533</v>
      </c>
      <c r="P129" s="93">
        <v>44844</v>
      </c>
      <c r="Q129" s="93">
        <v>44858</v>
      </c>
      <c r="R129" s="94" t="s">
        <v>1127</v>
      </c>
      <c r="S129" s="92" t="s">
        <v>1128</v>
      </c>
      <c r="T129" s="92">
        <v>2</v>
      </c>
      <c r="U129" s="89" t="s">
        <v>1172</v>
      </c>
      <c r="V129" s="90"/>
    </row>
    <row r="130" spans="1:22" ht="51" x14ac:dyDescent="0.25">
      <c r="A130" s="69" t="s">
        <v>1071</v>
      </c>
      <c r="B130" s="69"/>
      <c r="C130" s="70" t="s">
        <v>75</v>
      </c>
      <c r="D130" s="70" t="s">
        <v>495</v>
      </c>
      <c r="E130" s="70" t="s">
        <v>514</v>
      </c>
      <c r="F130" s="69" t="s">
        <v>81</v>
      </c>
      <c r="G130" s="102" t="s">
        <v>1072</v>
      </c>
      <c r="H130" s="103" t="s">
        <v>1073</v>
      </c>
      <c r="I130" s="80">
        <v>18207.580000000002</v>
      </c>
      <c r="J130" s="80">
        <v>18207.580000000002</v>
      </c>
      <c r="K130" s="80">
        <v>9801.93</v>
      </c>
      <c r="L130" s="80">
        <f t="shared" si="14"/>
        <v>2058.4052999999999</v>
      </c>
      <c r="M130" s="80">
        <f t="shared" si="15"/>
        <v>11860.335300000001</v>
      </c>
      <c r="N130" s="78" t="s">
        <v>326</v>
      </c>
      <c r="O130" s="78" t="s">
        <v>533</v>
      </c>
      <c r="P130" s="81">
        <v>44851</v>
      </c>
      <c r="Q130" s="78">
        <v>44853</v>
      </c>
      <c r="R130" s="78" t="s">
        <v>463</v>
      </c>
      <c r="S130" s="78" t="s">
        <v>464</v>
      </c>
      <c r="T130" s="78">
        <v>4</v>
      </c>
      <c r="U130" s="76" t="s">
        <v>1172</v>
      </c>
      <c r="V130" s="77"/>
    </row>
    <row r="131" spans="1:22" ht="51" x14ac:dyDescent="0.25">
      <c r="A131" s="82" t="s">
        <v>1082</v>
      </c>
      <c r="B131" s="82"/>
      <c r="C131" s="83" t="s">
        <v>75</v>
      </c>
      <c r="D131" s="83" t="s">
        <v>495</v>
      </c>
      <c r="E131" s="83" t="s">
        <v>514</v>
      </c>
      <c r="F131" s="82" t="s">
        <v>80</v>
      </c>
      <c r="G131" s="101" t="s">
        <v>1083</v>
      </c>
      <c r="H131" s="101" t="s">
        <v>1084</v>
      </c>
      <c r="I131" s="91">
        <v>4686.2700000000004</v>
      </c>
      <c r="J131" s="91">
        <v>4686.2700000000004</v>
      </c>
      <c r="K131" s="91">
        <v>3749.01</v>
      </c>
      <c r="L131" s="91">
        <f t="shared" si="14"/>
        <v>787.2921</v>
      </c>
      <c r="M131" s="91">
        <f t="shared" si="15"/>
        <v>4536.3020999999999</v>
      </c>
      <c r="N131" s="92" t="s">
        <v>751</v>
      </c>
      <c r="O131" s="92" t="s">
        <v>533</v>
      </c>
      <c r="P131" s="93">
        <v>44852</v>
      </c>
      <c r="Q131" s="93">
        <v>44853</v>
      </c>
      <c r="R131" s="94" t="s">
        <v>1120</v>
      </c>
      <c r="S131" s="92" t="s">
        <v>1121</v>
      </c>
      <c r="T131" s="92">
        <v>5</v>
      </c>
      <c r="U131" s="89" t="s">
        <v>1172</v>
      </c>
      <c r="V131" s="90"/>
    </row>
    <row r="132" spans="1:22" ht="75" x14ac:dyDescent="0.25">
      <c r="A132" s="69" t="s">
        <v>1094</v>
      </c>
      <c r="B132" s="69"/>
      <c r="C132" s="70" t="s">
        <v>75</v>
      </c>
      <c r="D132" s="70" t="s">
        <v>495</v>
      </c>
      <c r="E132" s="70" t="s">
        <v>514</v>
      </c>
      <c r="F132" s="69" t="s">
        <v>515</v>
      </c>
      <c r="G132" s="102" t="s">
        <v>1095</v>
      </c>
      <c r="H132" s="103" t="s">
        <v>1096</v>
      </c>
      <c r="I132" s="80">
        <v>59998.81</v>
      </c>
      <c r="J132" s="80">
        <v>59998.81</v>
      </c>
      <c r="K132" s="80">
        <v>59990.9</v>
      </c>
      <c r="L132" s="80">
        <f t="shared" si="14"/>
        <v>12598.089</v>
      </c>
      <c r="M132" s="80">
        <f t="shared" si="15"/>
        <v>72588.989000000001</v>
      </c>
      <c r="N132" s="78" t="s">
        <v>348</v>
      </c>
      <c r="O132" s="78" t="s">
        <v>533</v>
      </c>
      <c r="P132" s="81">
        <v>44858</v>
      </c>
      <c r="Q132" s="78">
        <v>44865</v>
      </c>
      <c r="R132" s="78" t="s">
        <v>1131</v>
      </c>
      <c r="S132" s="78" t="s">
        <v>1132</v>
      </c>
      <c r="T132" s="78">
        <v>1</v>
      </c>
      <c r="U132" s="76" t="s">
        <v>1172</v>
      </c>
      <c r="V132" s="77"/>
    </row>
    <row r="133" spans="1:22" ht="51" x14ac:dyDescent="0.25">
      <c r="A133" s="82" t="s">
        <v>1112</v>
      </c>
      <c r="B133" s="82"/>
      <c r="C133" s="83" t="s">
        <v>75</v>
      </c>
      <c r="D133" s="83" t="s">
        <v>495</v>
      </c>
      <c r="E133" s="83" t="s">
        <v>513</v>
      </c>
      <c r="F133" s="82" t="s">
        <v>80</v>
      </c>
      <c r="G133" s="101" t="s">
        <v>1116</v>
      </c>
      <c r="H133" s="101" t="s">
        <v>856</v>
      </c>
      <c r="I133" s="91">
        <f>SUM(I134:I136)</f>
        <v>43535.630000000005</v>
      </c>
      <c r="J133" s="91">
        <f>SUM(J134:J136)</f>
        <v>30736.989999999998</v>
      </c>
      <c r="K133" s="91">
        <f t="shared" ref="K133:M133" si="16">SUM(K134:K136)</f>
        <v>15594.4</v>
      </c>
      <c r="L133" s="91">
        <f t="shared" si="16"/>
        <v>3274.8239999999996</v>
      </c>
      <c r="M133" s="91">
        <f t="shared" si="16"/>
        <v>18869.223999999998</v>
      </c>
      <c r="N133" s="92"/>
      <c r="O133" s="92"/>
      <c r="P133" s="93">
        <v>44873</v>
      </c>
      <c r="Q133" s="93"/>
      <c r="R133" s="94"/>
      <c r="S133" s="92"/>
      <c r="T133" s="92"/>
      <c r="U133" s="89" t="s">
        <v>1172</v>
      </c>
      <c r="V133" s="90"/>
    </row>
    <row r="134" spans="1:22" ht="45" x14ac:dyDescent="0.25">
      <c r="A134" s="69"/>
      <c r="B134" s="69" t="s">
        <v>1113</v>
      </c>
      <c r="C134" s="70"/>
      <c r="D134" s="70"/>
      <c r="E134" s="70"/>
      <c r="F134" s="69"/>
      <c r="G134" s="102" t="s">
        <v>1117</v>
      </c>
      <c r="H134" s="103" t="s">
        <v>856</v>
      </c>
      <c r="I134" s="80">
        <v>9981.74</v>
      </c>
      <c r="J134" s="80">
        <v>6654.49</v>
      </c>
      <c r="K134" s="80">
        <v>3624</v>
      </c>
      <c r="L134" s="80">
        <f>K134*21%</f>
        <v>761.04</v>
      </c>
      <c r="M134" s="80">
        <f>K134+L134</f>
        <v>4385.04</v>
      </c>
      <c r="N134" s="78">
        <v>24</v>
      </c>
      <c r="O134" s="78">
        <v>1</v>
      </c>
      <c r="P134" s="81">
        <v>44873</v>
      </c>
      <c r="Q134" s="78">
        <v>44875</v>
      </c>
      <c r="R134" s="78" t="s">
        <v>857</v>
      </c>
      <c r="S134" s="78" t="s">
        <v>858</v>
      </c>
      <c r="T134" s="78">
        <v>1</v>
      </c>
      <c r="U134" s="76" t="s">
        <v>1172</v>
      </c>
      <c r="V134" s="77"/>
    </row>
    <row r="135" spans="1:22" ht="45" x14ac:dyDescent="0.25">
      <c r="A135" s="82"/>
      <c r="B135" s="82" t="s">
        <v>1114</v>
      </c>
      <c r="C135" s="83"/>
      <c r="D135" s="83"/>
      <c r="E135" s="83"/>
      <c r="F135" s="82"/>
      <c r="G135" s="101" t="s">
        <v>1118</v>
      </c>
      <c r="H135" s="101" t="s">
        <v>856</v>
      </c>
      <c r="I135" s="91">
        <v>2508.0300000000002</v>
      </c>
      <c r="J135" s="91">
        <v>1672.02</v>
      </c>
      <c r="K135" s="91">
        <v>768</v>
      </c>
      <c r="L135" s="91">
        <f>K135*21%</f>
        <v>161.28</v>
      </c>
      <c r="M135" s="91">
        <f>K135+L135</f>
        <v>929.28</v>
      </c>
      <c r="N135" s="92">
        <v>24</v>
      </c>
      <c r="O135" s="92">
        <v>1</v>
      </c>
      <c r="P135" s="93">
        <v>44873</v>
      </c>
      <c r="Q135" s="93">
        <v>44875</v>
      </c>
      <c r="R135" s="94" t="s">
        <v>857</v>
      </c>
      <c r="S135" s="92" t="s">
        <v>858</v>
      </c>
      <c r="T135" s="92">
        <v>1</v>
      </c>
      <c r="U135" s="89" t="s">
        <v>1172</v>
      </c>
      <c r="V135" s="90"/>
    </row>
    <row r="136" spans="1:22" ht="45" x14ac:dyDescent="0.25">
      <c r="A136" s="69"/>
      <c r="B136" s="69" t="s">
        <v>1115</v>
      </c>
      <c r="C136" s="70"/>
      <c r="D136" s="70"/>
      <c r="E136" s="70"/>
      <c r="F136" s="69"/>
      <c r="G136" s="102" t="s">
        <v>1119</v>
      </c>
      <c r="H136" s="103" t="s">
        <v>856</v>
      </c>
      <c r="I136" s="80">
        <v>31045.86</v>
      </c>
      <c r="J136" s="80">
        <v>22410.48</v>
      </c>
      <c r="K136" s="80">
        <v>11202.4</v>
      </c>
      <c r="L136" s="80">
        <f>K136*21%</f>
        <v>2352.5039999999999</v>
      </c>
      <c r="M136" s="80">
        <f>K136+L136</f>
        <v>13554.903999999999</v>
      </c>
      <c r="N136" s="78">
        <v>24</v>
      </c>
      <c r="O136" s="78">
        <v>1</v>
      </c>
      <c r="P136" s="81">
        <v>44873</v>
      </c>
      <c r="Q136" s="78">
        <v>44875</v>
      </c>
      <c r="R136" s="78" t="s">
        <v>857</v>
      </c>
      <c r="S136" s="78" t="s">
        <v>858</v>
      </c>
      <c r="T136" s="78">
        <v>1</v>
      </c>
      <c r="U136" s="76" t="s">
        <v>1172</v>
      </c>
      <c r="V136" s="77"/>
    </row>
    <row r="137" spans="1:22" ht="51" x14ac:dyDescent="0.25">
      <c r="A137" s="82" t="s">
        <v>1133</v>
      </c>
      <c r="B137" s="82"/>
      <c r="C137" s="83" t="s">
        <v>75</v>
      </c>
      <c r="D137" s="83" t="s">
        <v>495</v>
      </c>
      <c r="E137" s="83" t="s">
        <v>513</v>
      </c>
      <c r="F137" s="82" t="s">
        <v>515</v>
      </c>
      <c r="G137" s="101" t="s">
        <v>1137</v>
      </c>
      <c r="H137" s="101" t="s">
        <v>1138</v>
      </c>
      <c r="I137" s="91">
        <f>SUM(I138:I140)</f>
        <v>56263.93</v>
      </c>
      <c r="J137" s="91">
        <f>SUM(J138:J140)</f>
        <v>56263.93</v>
      </c>
      <c r="K137" s="91">
        <f t="shared" ref="K137:M137" si="17">SUM(K138:K140)</f>
        <v>43395</v>
      </c>
      <c r="L137" s="91">
        <f t="shared" si="17"/>
        <v>9112.9500000000007</v>
      </c>
      <c r="M137" s="91">
        <f t="shared" si="17"/>
        <v>52507.95</v>
      </c>
      <c r="N137" s="92"/>
      <c r="O137" s="92"/>
      <c r="P137" s="93">
        <v>44902</v>
      </c>
      <c r="Q137" s="93"/>
      <c r="R137" s="94"/>
      <c r="S137" s="92"/>
      <c r="T137" s="92"/>
      <c r="U137" s="89" t="s">
        <v>1172</v>
      </c>
      <c r="V137" s="90"/>
    </row>
    <row r="138" spans="1:22" ht="60" x14ac:dyDescent="0.25">
      <c r="A138" s="69"/>
      <c r="B138" s="69" t="s">
        <v>1134</v>
      </c>
      <c r="C138" s="70"/>
      <c r="D138" s="70"/>
      <c r="E138" s="70"/>
      <c r="F138" s="69"/>
      <c r="G138" s="102" t="s">
        <v>1139</v>
      </c>
      <c r="H138" s="103" t="s">
        <v>1138</v>
      </c>
      <c r="I138" s="80">
        <v>19864.52</v>
      </c>
      <c r="J138" s="80">
        <v>19864.52</v>
      </c>
      <c r="K138" s="80">
        <v>15295</v>
      </c>
      <c r="L138" s="80">
        <f>M138-K138</f>
        <v>3211.9500000000007</v>
      </c>
      <c r="M138" s="80">
        <v>18506.95</v>
      </c>
      <c r="N138" s="78">
        <v>2</v>
      </c>
      <c r="O138" s="78" t="s">
        <v>703</v>
      </c>
      <c r="P138" s="81">
        <v>44902</v>
      </c>
      <c r="Q138" s="78">
        <v>44911</v>
      </c>
      <c r="R138" s="78" t="s">
        <v>1160</v>
      </c>
      <c r="S138" s="78" t="s">
        <v>810</v>
      </c>
      <c r="T138" s="78">
        <v>1</v>
      </c>
      <c r="U138" s="76" t="s">
        <v>1172</v>
      </c>
      <c r="V138" s="77"/>
    </row>
    <row r="139" spans="1:22" ht="60" x14ac:dyDescent="0.25">
      <c r="A139" s="82"/>
      <c r="B139" s="82" t="s">
        <v>1135</v>
      </c>
      <c r="C139" s="83"/>
      <c r="D139" s="83"/>
      <c r="E139" s="83"/>
      <c r="F139" s="82"/>
      <c r="G139" s="101" t="s">
        <v>1140</v>
      </c>
      <c r="H139" s="101" t="s">
        <v>1141</v>
      </c>
      <c r="I139" s="91">
        <v>12417.63</v>
      </c>
      <c r="J139" s="91">
        <v>12417.63</v>
      </c>
      <c r="K139" s="91">
        <v>9600</v>
      </c>
      <c r="L139" s="91">
        <f>M139-K139</f>
        <v>2016</v>
      </c>
      <c r="M139" s="91">
        <v>11616</v>
      </c>
      <c r="N139" s="92">
        <v>2</v>
      </c>
      <c r="O139" s="92" t="s">
        <v>703</v>
      </c>
      <c r="P139" s="93">
        <v>44902</v>
      </c>
      <c r="Q139" s="93">
        <v>44911</v>
      </c>
      <c r="R139" s="94" t="s">
        <v>1160</v>
      </c>
      <c r="S139" s="92" t="s">
        <v>810</v>
      </c>
      <c r="T139" s="92">
        <v>2</v>
      </c>
      <c r="U139" s="89" t="s">
        <v>1172</v>
      </c>
      <c r="V139" s="90"/>
    </row>
    <row r="140" spans="1:22" ht="60" x14ac:dyDescent="0.25">
      <c r="A140" s="69"/>
      <c r="B140" s="69" t="s">
        <v>1136</v>
      </c>
      <c r="C140" s="70"/>
      <c r="D140" s="70"/>
      <c r="E140" s="70"/>
      <c r="F140" s="69"/>
      <c r="G140" s="102" t="s">
        <v>1142</v>
      </c>
      <c r="H140" s="103" t="s">
        <v>1143</v>
      </c>
      <c r="I140" s="80">
        <v>23981.78</v>
      </c>
      <c r="J140" s="80">
        <v>23981.78</v>
      </c>
      <c r="K140" s="80">
        <v>18500</v>
      </c>
      <c r="L140" s="80">
        <f>M140-K140</f>
        <v>3885</v>
      </c>
      <c r="M140" s="80">
        <v>22385</v>
      </c>
      <c r="N140" s="78">
        <v>2</v>
      </c>
      <c r="O140" s="78" t="s">
        <v>703</v>
      </c>
      <c r="P140" s="81">
        <v>44902</v>
      </c>
      <c r="Q140" s="78">
        <v>44911</v>
      </c>
      <c r="R140" s="78" t="s">
        <v>1160</v>
      </c>
      <c r="S140" s="78" t="s">
        <v>810</v>
      </c>
      <c r="T140" s="78">
        <v>1</v>
      </c>
      <c r="U140" s="76" t="s">
        <v>1172</v>
      </c>
      <c r="V140" s="77"/>
    </row>
    <row r="141" spans="1:22" ht="75" x14ac:dyDescent="0.25">
      <c r="A141" s="82" t="s">
        <v>1154</v>
      </c>
      <c r="B141" s="82"/>
      <c r="C141" s="83" t="s">
        <v>75</v>
      </c>
      <c r="D141" s="83" t="s">
        <v>495</v>
      </c>
      <c r="E141" s="83" t="s">
        <v>513</v>
      </c>
      <c r="F141" s="82" t="s">
        <v>81</v>
      </c>
      <c r="G141" s="101" t="s">
        <v>1155</v>
      </c>
      <c r="H141" s="101" t="s">
        <v>290</v>
      </c>
      <c r="I141" s="91">
        <v>54633.1</v>
      </c>
      <c r="J141" s="91">
        <v>54633.1</v>
      </c>
      <c r="K141" s="91">
        <v>53450</v>
      </c>
      <c r="L141" s="91">
        <f>K141*21%</f>
        <v>11224.5</v>
      </c>
      <c r="M141" s="91">
        <f>K141+L141</f>
        <v>64674.5</v>
      </c>
      <c r="N141" s="92">
        <v>3</v>
      </c>
      <c r="O141" s="92" t="s">
        <v>533</v>
      </c>
      <c r="P141" s="93">
        <v>44917</v>
      </c>
      <c r="Q141" s="93">
        <v>44924</v>
      </c>
      <c r="R141" s="94" t="s">
        <v>1161</v>
      </c>
      <c r="S141" s="92" t="s">
        <v>221</v>
      </c>
      <c r="T141" s="92">
        <v>1</v>
      </c>
      <c r="U141" s="89" t="s">
        <v>1172</v>
      </c>
      <c r="V141" s="90"/>
    </row>
    <row r="142" spans="1:22" ht="51" x14ac:dyDescent="0.25">
      <c r="A142" s="69" t="s">
        <v>737</v>
      </c>
      <c r="B142" s="69"/>
      <c r="C142" s="70" t="s">
        <v>738</v>
      </c>
      <c r="D142" s="70" t="s">
        <v>1169</v>
      </c>
      <c r="E142" s="70" t="s">
        <v>513</v>
      </c>
      <c r="F142" s="69" t="s">
        <v>740</v>
      </c>
      <c r="G142" s="102" t="s">
        <v>744</v>
      </c>
      <c r="H142" s="103" t="s">
        <v>741</v>
      </c>
      <c r="I142" s="80">
        <v>160000</v>
      </c>
      <c r="J142" s="80">
        <v>160000</v>
      </c>
      <c r="K142" s="80">
        <v>160000</v>
      </c>
      <c r="L142" s="80">
        <v>33600</v>
      </c>
      <c r="M142" s="80">
        <v>193600</v>
      </c>
      <c r="N142" s="78">
        <v>2</v>
      </c>
      <c r="O142" s="78" t="s">
        <v>703</v>
      </c>
      <c r="P142" s="81">
        <v>44609</v>
      </c>
      <c r="Q142" s="78">
        <v>44609</v>
      </c>
      <c r="R142" s="78" t="s">
        <v>742</v>
      </c>
      <c r="S142" s="78" t="s">
        <v>743</v>
      </c>
      <c r="T142" s="78">
        <v>1</v>
      </c>
      <c r="U142" s="76" t="s">
        <v>1172</v>
      </c>
      <c r="V142" s="77"/>
    </row>
    <row r="143" spans="1:22" ht="51" x14ac:dyDescent="0.25">
      <c r="A143" s="82" t="s">
        <v>758</v>
      </c>
      <c r="B143" s="82"/>
      <c r="C143" s="83" t="s">
        <v>738</v>
      </c>
      <c r="D143" s="83" t="s">
        <v>739</v>
      </c>
      <c r="E143" s="83" t="s">
        <v>513</v>
      </c>
      <c r="F143" s="82" t="s">
        <v>740</v>
      </c>
      <c r="G143" s="101" t="s">
        <v>759</v>
      </c>
      <c r="H143" s="101" t="s">
        <v>760</v>
      </c>
      <c r="I143" s="91">
        <v>30000</v>
      </c>
      <c r="J143" s="91">
        <v>30000</v>
      </c>
      <c r="K143" s="91">
        <v>29361.599999999999</v>
      </c>
      <c r="L143" s="91">
        <f>M143-K143</f>
        <v>6165.9400000000023</v>
      </c>
      <c r="M143" s="91">
        <v>35527.54</v>
      </c>
      <c r="N143" s="92">
        <v>5</v>
      </c>
      <c r="O143" s="92" t="s">
        <v>703</v>
      </c>
      <c r="P143" s="93">
        <v>44634</v>
      </c>
      <c r="Q143" s="93">
        <v>44671</v>
      </c>
      <c r="R143" s="94" t="s">
        <v>834</v>
      </c>
      <c r="S143" s="92" t="s">
        <v>835</v>
      </c>
      <c r="T143" s="92">
        <v>1</v>
      </c>
      <c r="U143" s="89" t="s">
        <v>1172</v>
      </c>
      <c r="V143" s="90"/>
    </row>
    <row r="144" spans="1:22" ht="51" x14ac:dyDescent="0.25">
      <c r="A144" s="69" t="s">
        <v>817</v>
      </c>
      <c r="B144" s="69"/>
      <c r="C144" s="70" t="s">
        <v>738</v>
      </c>
      <c r="D144" s="70" t="s">
        <v>739</v>
      </c>
      <c r="E144" s="70" t="s">
        <v>513</v>
      </c>
      <c r="F144" s="69" t="s">
        <v>740</v>
      </c>
      <c r="G144" s="102" t="s">
        <v>818</v>
      </c>
      <c r="H144" s="103" t="s">
        <v>819</v>
      </c>
      <c r="I144" s="80">
        <v>21000</v>
      </c>
      <c r="J144" s="80">
        <v>21000</v>
      </c>
      <c r="K144" s="80">
        <v>20864.439999999999</v>
      </c>
      <c r="L144" s="80">
        <f>K144*21%</f>
        <v>4381.5323999999991</v>
      </c>
      <c r="M144" s="80">
        <f>K144+L144</f>
        <v>25245.972399999999</v>
      </c>
      <c r="N144" s="78">
        <v>12</v>
      </c>
      <c r="O144" s="78" t="s">
        <v>533</v>
      </c>
      <c r="P144" s="81">
        <v>44686</v>
      </c>
      <c r="Q144" s="78">
        <v>44694</v>
      </c>
      <c r="R144" s="78" t="s">
        <v>869</v>
      </c>
      <c r="S144" s="78" t="s">
        <v>487</v>
      </c>
      <c r="T144" s="78">
        <v>1</v>
      </c>
      <c r="U144" s="76" t="s">
        <v>1172</v>
      </c>
      <c r="V144" s="77"/>
    </row>
    <row r="145" spans="1:22" ht="51" x14ac:dyDescent="0.25">
      <c r="A145" s="82" t="s">
        <v>1008</v>
      </c>
      <c r="B145" s="82"/>
      <c r="C145" s="83" t="s">
        <v>738</v>
      </c>
      <c r="D145" s="83" t="s">
        <v>739</v>
      </c>
      <c r="E145" s="83" t="s">
        <v>513</v>
      </c>
      <c r="F145" s="82" t="s">
        <v>740</v>
      </c>
      <c r="G145" s="101" t="s">
        <v>1051</v>
      </c>
      <c r="H145" s="101" t="s">
        <v>779</v>
      </c>
      <c r="I145" s="91">
        <v>10000</v>
      </c>
      <c r="J145" s="91">
        <v>10000</v>
      </c>
      <c r="K145" s="91">
        <v>10000</v>
      </c>
      <c r="L145" s="91">
        <f>K145*21/100</f>
        <v>2100</v>
      </c>
      <c r="M145" s="91">
        <v>12100</v>
      </c>
      <c r="N145" s="92">
        <v>1</v>
      </c>
      <c r="O145" s="92" t="s">
        <v>703</v>
      </c>
      <c r="P145" s="93">
        <v>44740</v>
      </c>
      <c r="Q145" s="93">
        <v>44740</v>
      </c>
      <c r="R145" s="94" t="s">
        <v>691</v>
      </c>
      <c r="S145" s="92" t="s">
        <v>692</v>
      </c>
      <c r="T145" s="92">
        <v>1</v>
      </c>
      <c r="U145" s="89" t="s">
        <v>1172</v>
      </c>
      <c r="V145" s="90"/>
    </row>
    <row r="146" spans="1:22" ht="51" x14ac:dyDescent="0.25">
      <c r="A146" s="69" t="s">
        <v>1009</v>
      </c>
      <c r="B146" s="69"/>
      <c r="C146" s="70" t="s">
        <v>738</v>
      </c>
      <c r="D146" s="70" t="s">
        <v>739</v>
      </c>
      <c r="E146" s="70" t="s">
        <v>513</v>
      </c>
      <c r="F146" s="69" t="s">
        <v>740</v>
      </c>
      <c r="G146" s="102" t="s">
        <v>1010</v>
      </c>
      <c r="H146" s="103" t="s">
        <v>566</v>
      </c>
      <c r="I146" s="80">
        <v>60000</v>
      </c>
      <c r="J146" s="80">
        <v>60000</v>
      </c>
      <c r="K146" s="80">
        <v>51460</v>
      </c>
      <c r="L146" s="80">
        <f>M146-K146</f>
        <v>10806.599999999999</v>
      </c>
      <c r="M146" s="80">
        <v>62266.6</v>
      </c>
      <c r="N146" s="78">
        <v>5</v>
      </c>
      <c r="O146" s="78" t="s">
        <v>703</v>
      </c>
      <c r="P146" s="81">
        <v>44869</v>
      </c>
      <c r="Q146" s="78">
        <v>44883</v>
      </c>
      <c r="R146" s="78" t="s">
        <v>1105</v>
      </c>
      <c r="S146" s="78" t="s">
        <v>413</v>
      </c>
      <c r="T146" s="78">
        <v>1</v>
      </c>
      <c r="U146" s="76" t="s">
        <v>1172</v>
      </c>
      <c r="V146" s="77"/>
    </row>
    <row r="147" spans="1:22" ht="51" x14ac:dyDescent="0.25">
      <c r="A147" s="82" t="s">
        <v>1057</v>
      </c>
      <c r="B147" s="82"/>
      <c r="C147" s="83" t="s">
        <v>738</v>
      </c>
      <c r="D147" s="83" t="s">
        <v>739</v>
      </c>
      <c r="E147" s="83" t="s">
        <v>513</v>
      </c>
      <c r="F147" s="82" t="s">
        <v>868</v>
      </c>
      <c r="G147" s="101" t="s">
        <v>926</v>
      </c>
      <c r="H147" s="101" t="s">
        <v>433</v>
      </c>
      <c r="I147" s="91">
        <v>20000</v>
      </c>
      <c r="J147" s="91">
        <v>20000</v>
      </c>
      <c r="K147" s="91">
        <v>17280</v>
      </c>
      <c r="L147" s="91">
        <f>M147-K147</f>
        <v>3628.7999999999993</v>
      </c>
      <c r="M147" s="91">
        <v>20908.8</v>
      </c>
      <c r="N147" s="92">
        <v>36</v>
      </c>
      <c r="O147" s="92" t="s">
        <v>703</v>
      </c>
      <c r="P147" s="93">
        <v>44879</v>
      </c>
      <c r="Q147" s="93">
        <v>44883</v>
      </c>
      <c r="R147" s="94" t="s">
        <v>1149</v>
      </c>
      <c r="S147" s="92" t="s">
        <v>1150</v>
      </c>
      <c r="T147" s="92">
        <v>1</v>
      </c>
      <c r="U147" s="89" t="s">
        <v>1172</v>
      </c>
      <c r="V147" s="90"/>
    </row>
    <row r="148" spans="1:22" ht="60" x14ac:dyDescent="0.25">
      <c r="A148" s="69" t="s">
        <v>516</v>
      </c>
      <c r="B148" s="69"/>
      <c r="C148" s="70" t="s">
        <v>74</v>
      </c>
      <c r="D148" s="70" t="s">
        <v>511</v>
      </c>
      <c r="E148" s="70" t="s">
        <v>514</v>
      </c>
      <c r="F148" s="69" t="s">
        <v>509</v>
      </c>
      <c r="G148" s="102" t="s">
        <v>517</v>
      </c>
      <c r="H148" s="103" t="s">
        <v>518</v>
      </c>
      <c r="I148" s="80">
        <v>1232000</v>
      </c>
      <c r="J148" s="80">
        <v>616000</v>
      </c>
      <c r="K148" s="80">
        <v>597983.84</v>
      </c>
      <c r="L148" s="80">
        <f>M148-K148</f>
        <v>125576.60999999999</v>
      </c>
      <c r="M148" s="80">
        <v>723560.45</v>
      </c>
      <c r="N148" s="78">
        <v>24</v>
      </c>
      <c r="O148" s="78">
        <v>2</v>
      </c>
      <c r="P148" s="81">
        <v>44651</v>
      </c>
      <c r="Q148" s="78">
        <v>44720</v>
      </c>
      <c r="R148" s="78" t="s">
        <v>904</v>
      </c>
      <c r="S148" s="78" t="s">
        <v>905</v>
      </c>
      <c r="T148" s="78">
        <v>3</v>
      </c>
      <c r="U148" s="76" t="s">
        <v>1172</v>
      </c>
      <c r="V148" s="77" t="s">
        <v>1172</v>
      </c>
    </row>
    <row r="149" spans="1:22" ht="60" x14ac:dyDescent="0.25">
      <c r="A149" s="82" t="s">
        <v>525</v>
      </c>
      <c r="B149" s="82"/>
      <c r="C149" s="83" t="s">
        <v>74</v>
      </c>
      <c r="D149" s="83" t="s">
        <v>511</v>
      </c>
      <c r="E149" s="83" t="s">
        <v>514</v>
      </c>
      <c r="F149" s="82" t="s">
        <v>508</v>
      </c>
      <c r="G149" s="101" t="s">
        <v>526</v>
      </c>
      <c r="H149" s="101" t="s">
        <v>527</v>
      </c>
      <c r="I149" s="91">
        <v>10972299.68</v>
      </c>
      <c r="J149" s="91">
        <v>10972299.68</v>
      </c>
      <c r="K149" s="91">
        <v>10094515</v>
      </c>
      <c r="L149" s="91">
        <f>M149-K149</f>
        <v>2119848.1500000004</v>
      </c>
      <c r="M149" s="91">
        <v>12214363.15</v>
      </c>
      <c r="N149" s="92">
        <v>28</v>
      </c>
      <c r="O149" s="92" t="s">
        <v>703</v>
      </c>
      <c r="P149" s="93">
        <v>44741</v>
      </c>
      <c r="Q149" s="93">
        <v>44809</v>
      </c>
      <c r="R149" s="94" t="s">
        <v>1038</v>
      </c>
      <c r="S149" s="92" t="s">
        <v>1039</v>
      </c>
      <c r="T149" s="92">
        <v>7</v>
      </c>
      <c r="U149" s="89" t="s">
        <v>1172</v>
      </c>
      <c r="V149" s="90" t="s">
        <v>1172</v>
      </c>
    </row>
    <row r="150" spans="1:22" ht="45" x14ac:dyDescent="0.25">
      <c r="A150" s="69" t="s">
        <v>579</v>
      </c>
      <c r="B150" s="69"/>
      <c r="C150" s="70" t="s">
        <v>74</v>
      </c>
      <c r="D150" s="70" t="s">
        <v>511</v>
      </c>
      <c r="E150" s="70" t="s">
        <v>514</v>
      </c>
      <c r="F150" s="69" t="s">
        <v>509</v>
      </c>
      <c r="G150" s="102" t="s">
        <v>580</v>
      </c>
      <c r="H150" s="103" t="s">
        <v>280</v>
      </c>
      <c r="I150" s="80">
        <v>2737744.5</v>
      </c>
      <c r="J150" s="80">
        <v>1096554.82</v>
      </c>
      <c r="K150" s="80">
        <v>1016017.6</v>
      </c>
      <c r="L150" s="80">
        <f>M150-K150</f>
        <v>213363.70000000007</v>
      </c>
      <c r="M150" s="80">
        <v>1229381.3</v>
      </c>
      <c r="N150" s="78">
        <v>24</v>
      </c>
      <c r="O150" s="78">
        <v>3</v>
      </c>
      <c r="P150" s="81">
        <v>44638</v>
      </c>
      <c r="Q150" s="78">
        <v>44678</v>
      </c>
      <c r="R150" s="78" t="s">
        <v>861</v>
      </c>
      <c r="S150" s="78" t="s">
        <v>252</v>
      </c>
      <c r="T150" s="78">
        <v>3</v>
      </c>
      <c r="U150" s="76" t="s">
        <v>1172</v>
      </c>
      <c r="V150" s="77" t="s">
        <v>1172</v>
      </c>
    </row>
    <row r="151" spans="1:22" ht="30" x14ac:dyDescent="0.25">
      <c r="A151" s="82" t="s">
        <v>589</v>
      </c>
      <c r="B151" s="82"/>
      <c r="C151" s="83" t="s">
        <v>74</v>
      </c>
      <c r="D151" s="83" t="s">
        <v>511</v>
      </c>
      <c r="E151" s="83" t="s">
        <v>514</v>
      </c>
      <c r="F151" s="82" t="s">
        <v>509</v>
      </c>
      <c r="G151" s="101" t="s">
        <v>590</v>
      </c>
      <c r="H151" s="101" t="s">
        <v>283</v>
      </c>
      <c r="I151" s="91">
        <f>SUM(I152:I154)</f>
        <v>4200978.0999999996</v>
      </c>
      <c r="J151" s="91">
        <f>SUM(J152:J154)</f>
        <v>840195.62</v>
      </c>
      <c r="K151" s="91">
        <f t="shared" ref="K151:M151" si="18">SUM(K152:K154)</f>
        <v>731694.84000000008</v>
      </c>
      <c r="L151" s="91">
        <f t="shared" si="18"/>
        <v>153655.91999999995</v>
      </c>
      <c r="M151" s="91">
        <f t="shared" si="18"/>
        <v>885350.76</v>
      </c>
      <c r="N151" s="92"/>
      <c r="O151" s="92"/>
      <c r="P151" s="93">
        <v>9.9999999999999995E-7</v>
      </c>
      <c r="Q151" s="93"/>
      <c r="R151" s="94"/>
      <c r="S151" s="92"/>
      <c r="T151" s="92"/>
      <c r="U151" s="89" t="s">
        <v>1172</v>
      </c>
      <c r="V151" s="90" t="s">
        <v>1172</v>
      </c>
    </row>
    <row r="152" spans="1:22" ht="45" x14ac:dyDescent="0.25">
      <c r="A152" s="69"/>
      <c r="B152" s="69" t="s">
        <v>591</v>
      </c>
      <c r="C152" s="70"/>
      <c r="D152" s="70"/>
      <c r="E152" s="70"/>
      <c r="F152" s="69"/>
      <c r="G152" s="102" t="s">
        <v>592</v>
      </c>
      <c r="H152" s="103" t="s">
        <v>283</v>
      </c>
      <c r="I152" s="80">
        <v>1786203.6</v>
      </c>
      <c r="J152" s="80">
        <v>357240.72</v>
      </c>
      <c r="K152" s="80">
        <v>302858.58</v>
      </c>
      <c r="L152" s="80">
        <f t="shared" ref="L152:L157" si="19">M152-K152</f>
        <v>63600.299999999988</v>
      </c>
      <c r="M152" s="80">
        <v>366458.88</v>
      </c>
      <c r="N152" s="78">
        <v>12</v>
      </c>
      <c r="O152" s="78">
        <v>4</v>
      </c>
      <c r="P152" s="81">
        <v>44784</v>
      </c>
      <c r="Q152" s="78">
        <v>44825</v>
      </c>
      <c r="R152" s="78" t="s">
        <v>1074</v>
      </c>
      <c r="S152" s="78" t="s">
        <v>456</v>
      </c>
      <c r="T152" s="78">
        <v>2</v>
      </c>
      <c r="U152" s="76" t="s">
        <v>1172</v>
      </c>
      <c r="V152" s="77" t="s">
        <v>1172</v>
      </c>
    </row>
    <row r="153" spans="1:22" ht="60" x14ac:dyDescent="0.25">
      <c r="A153" s="82"/>
      <c r="B153" s="82" t="s">
        <v>594</v>
      </c>
      <c r="C153" s="83"/>
      <c r="D153" s="83"/>
      <c r="E153" s="83"/>
      <c r="F153" s="82"/>
      <c r="G153" s="101" t="s">
        <v>593</v>
      </c>
      <c r="H153" s="101" t="s">
        <v>283</v>
      </c>
      <c r="I153" s="91">
        <v>1192992.8500000001</v>
      </c>
      <c r="J153" s="91">
        <v>238598.57</v>
      </c>
      <c r="K153" s="91">
        <v>208915.56</v>
      </c>
      <c r="L153" s="91">
        <f t="shared" si="19"/>
        <v>43872.26999999999</v>
      </c>
      <c r="M153" s="91">
        <v>252787.83</v>
      </c>
      <c r="N153" s="92">
        <v>12</v>
      </c>
      <c r="O153" s="92">
        <v>4</v>
      </c>
      <c r="P153" s="93">
        <v>44784</v>
      </c>
      <c r="Q153" s="93">
        <v>44825</v>
      </c>
      <c r="R153" s="94" t="s">
        <v>1075</v>
      </c>
      <c r="S153" s="92" t="s">
        <v>1076</v>
      </c>
      <c r="T153" s="92">
        <v>2</v>
      </c>
      <c r="U153" s="89" t="s">
        <v>1172</v>
      </c>
      <c r="V153" s="90" t="s">
        <v>1172</v>
      </c>
    </row>
    <row r="154" spans="1:22" ht="45" x14ac:dyDescent="0.25">
      <c r="A154" s="69"/>
      <c r="B154" s="69" t="s">
        <v>595</v>
      </c>
      <c r="C154" s="70"/>
      <c r="D154" s="70"/>
      <c r="E154" s="70"/>
      <c r="F154" s="69"/>
      <c r="G154" s="102" t="s">
        <v>596</v>
      </c>
      <c r="H154" s="103" t="s">
        <v>283</v>
      </c>
      <c r="I154" s="80">
        <v>1221781.6499999999</v>
      </c>
      <c r="J154" s="80">
        <v>244356.33</v>
      </c>
      <c r="K154" s="80">
        <v>219920.7</v>
      </c>
      <c r="L154" s="80">
        <f t="shared" si="19"/>
        <v>46183.349999999977</v>
      </c>
      <c r="M154" s="80">
        <v>266104.05</v>
      </c>
      <c r="N154" s="78">
        <v>12</v>
      </c>
      <c r="O154" s="78">
        <v>4</v>
      </c>
      <c r="P154" s="81">
        <v>44784</v>
      </c>
      <c r="Q154" s="78">
        <v>44834</v>
      </c>
      <c r="R154" s="78" t="s">
        <v>1087</v>
      </c>
      <c r="S154" s="78" t="s">
        <v>490</v>
      </c>
      <c r="T154" s="78">
        <v>2</v>
      </c>
      <c r="U154" s="76" t="s">
        <v>1172</v>
      </c>
      <c r="V154" s="77" t="s">
        <v>1172</v>
      </c>
    </row>
    <row r="155" spans="1:22" ht="60" x14ac:dyDescent="0.25">
      <c r="A155" s="82" t="s">
        <v>682</v>
      </c>
      <c r="B155" s="82"/>
      <c r="C155" s="83" t="s">
        <v>74</v>
      </c>
      <c r="D155" s="83" t="s">
        <v>511</v>
      </c>
      <c r="E155" s="83" t="s">
        <v>514</v>
      </c>
      <c r="F155" s="82" t="s">
        <v>509</v>
      </c>
      <c r="G155" s="101" t="s">
        <v>683</v>
      </c>
      <c r="H155" s="101" t="s">
        <v>684</v>
      </c>
      <c r="I155" s="91">
        <v>1749688.15</v>
      </c>
      <c r="J155" s="91">
        <v>349937.63</v>
      </c>
      <c r="K155" s="91">
        <v>299900</v>
      </c>
      <c r="L155" s="91">
        <f t="shared" si="19"/>
        <v>62979</v>
      </c>
      <c r="M155" s="91">
        <v>362879</v>
      </c>
      <c r="N155" s="92">
        <v>12</v>
      </c>
      <c r="O155" s="92">
        <v>4</v>
      </c>
      <c r="P155" s="93">
        <v>44699</v>
      </c>
      <c r="Q155" s="93">
        <v>44728</v>
      </c>
      <c r="R155" s="94" t="s">
        <v>942</v>
      </c>
      <c r="S155" s="92" t="s">
        <v>943</v>
      </c>
      <c r="T155" s="92">
        <v>3</v>
      </c>
      <c r="U155" s="89" t="s">
        <v>1172</v>
      </c>
      <c r="V155" s="90" t="s">
        <v>1172</v>
      </c>
    </row>
    <row r="156" spans="1:22" ht="30" x14ac:dyDescent="0.25">
      <c r="A156" s="69" t="s">
        <v>716</v>
      </c>
      <c r="B156" s="69"/>
      <c r="C156" s="70" t="s">
        <v>74</v>
      </c>
      <c r="D156" s="70" t="s">
        <v>511</v>
      </c>
      <c r="E156" s="70" t="s">
        <v>514</v>
      </c>
      <c r="F156" s="69" t="s">
        <v>509</v>
      </c>
      <c r="G156" s="102" t="s">
        <v>717</v>
      </c>
      <c r="H156" s="103" t="s">
        <v>283</v>
      </c>
      <c r="I156" s="80">
        <v>2123746.17</v>
      </c>
      <c r="J156" s="80">
        <v>430194.05</v>
      </c>
      <c r="K156" s="80">
        <v>413050</v>
      </c>
      <c r="L156" s="80">
        <f t="shared" si="19"/>
        <v>86740.5</v>
      </c>
      <c r="M156" s="80">
        <v>499790.5</v>
      </c>
      <c r="N156" s="78">
        <v>12</v>
      </c>
      <c r="O156" s="78">
        <v>4</v>
      </c>
      <c r="P156" s="81">
        <v>44679</v>
      </c>
      <c r="Q156" s="78">
        <v>44704</v>
      </c>
      <c r="R156" s="78" t="s">
        <v>887</v>
      </c>
      <c r="S156" s="78" t="s">
        <v>221</v>
      </c>
      <c r="T156" s="78">
        <v>1</v>
      </c>
      <c r="U156" s="76" t="s">
        <v>1172</v>
      </c>
      <c r="V156" s="77" t="s">
        <v>1172</v>
      </c>
    </row>
    <row r="157" spans="1:22" ht="60" x14ac:dyDescent="0.25">
      <c r="A157" s="82" t="s">
        <v>814</v>
      </c>
      <c r="B157" s="82"/>
      <c r="C157" s="83" t="s">
        <v>74</v>
      </c>
      <c r="D157" s="83" t="s">
        <v>511</v>
      </c>
      <c r="E157" s="83" t="s">
        <v>514</v>
      </c>
      <c r="F157" s="82" t="s">
        <v>509</v>
      </c>
      <c r="G157" s="101" t="s">
        <v>815</v>
      </c>
      <c r="H157" s="101" t="s">
        <v>816</v>
      </c>
      <c r="I157" s="91">
        <v>461007.99</v>
      </c>
      <c r="J157" s="91">
        <v>461007.99</v>
      </c>
      <c r="K157" s="91">
        <v>461002.83</v>
      </c>
      <c r="L157" s="91">
        <f t="shared" si="19"/>
        <v>96810.594299999939</v>
      </c>
      <c r="M157" s="91">
        <f>K157*1.21</f>
        <v>557813.42429999996</v>
      </c>
      <c r="N157" s="92">
        <v>12</v>
      </c>
      <c r="O157" s="92" t="s">
        <v>703</v>
      </c>
      <c r="P157" s="93">
        <v>44722</v>
      </c>
      <c r="Q157" s="93">
        <v>44750</v>
      </c>
      <c r="R157" s="94" t="s">
        <v>974</v>
      </c>
      <c r="S157" s="92" t="s">
        <v>975</v>
      </c>
      <c r="T157" s="92">
        <v>1</v>
      </c>
      <c r="U157" s="89" t="s">
        <v>1172</v>
      </c>
      <c r="V157" s="90" t="s">
        <v>1172</v>
      </c>
    </row>
    <row r="158" spans="1:22" ht="45" x14ac:dyDescent="0.25">
      <c r="A158" s="69" t="s">
        <v>891</v>
      </c>
      <c r="B158" s="69"/>
      <c r="C158" s="70" t="s">
        <v>74</v>
      </c>
      <c r="D158" s="70" t="s">
        <v>511</v>
      </c>
      <c r="E158" s="70" t="s">
        <v>514</v>
      </c>
      <c r="F158" s="69" t="s">
        <v>509</v>
      </c>
      <c r="G158" s="102" t="s">
        <v>892</v>
      </c>
      <c r="H158" s="103" t="s">
        <v>283</v>
      </c>
      <c r="I158" s="80">
        <v>1620137.75</v>
      </c>
      <c r="J158" s="80">
        <v>324027.55</v>
      </c>
      <c r="K158" s="80">
        <v>307800</v>
      </c>
      <c r="L158" s="80">
        <f>M158-K158</f>
        <v>64638</v>
      </c>
      <c r="M158" s="80">
        <v>372438</v>
      </c>
      <c r="N158" s="78">
        <v>12</v>
      </c>
      <c r="O158" s="78">
        <v>4</v>
      </c>
      <c r="P158" s="81">
        <v>44888</v>
      </c>
      <c r="Q158" s="78">
        <v>44924</v>
      </c>
      <c r="R158" s="78" t="s">
        <v>1168</v>
      </c>
      <c r="S158" s="78" t="s">
        <v>237</v>
      </c>
      <c r="T158" s="78">
        <v>1</v>
      </c>
      <c r="U158" s="76" t="s">
        <v>1172</v>
      </c>
      <c r="V158" s="77" t="s">
        <v>1172</v>
      </c>
    </row>
    <row r="159" spans="1:22" ht="75" x14ac:dyDescent="0.25">
      <c r="A159" s="82" t="s">
        <v>893</v>
      </c>
      <c r="B159" s="82"/>
      <c r="C159" s="83" t="s">
        <v>74</v>
      </c>
      <c r="D159" s="83" t="s">
        <v>511</v>
      </c>
      <c r="E159" s="83" t="s">
        <v>514</v>
      </c>
      <c r="F159" s="82" t="s">
        <v>509</v>
      </c>
      <c r="G159" s="101" t="s">
        <v>894</v>
      </c>
      <c r="H159" s="101" t="s">
        <v>895</v>
      </c>
      <c r="I159" s="91">
        <v>517533.74</v>
      </c>
      <c r="J159" s="91">
        <v>517533.74</v>
      </c>
      <c r="K159" s="91">
        <v>400000</v>
      </c>
      <c r="L159" s="91">
        <f>M159-K159</f>
        <v>84000</v>
      </c>
      <c r="M159" s="91">
        <v>484000</v>
      </c>
      <c r="N159" s="92">
        <v>30</v>
      </c>
      <c r="O159" s="92" t="s">
        <v>703</v>
      </c>
      <c r="P159" s="93">
        <v>44855</v>
      </c>
      <c r="Q159" s="93">
        <v>44883</v>
      </c>
      <c r="R159" s="94" t="s">
        <v>1146</v>
      </c>
      <c r="S159" s="92" t="s">
        <v>205</v>
      </c>
      <c r="T159" s="92">
        <v>4</v>
      </c>
      <c r="U159" s="89" t="s">
        <v>1172</v>
      </c>
      <c r="V159" s="90" t="s">
        <v>1172</v>
      </c>
    </row>
    <row r="160" spans="1:22" ht="89.25" x14ac:dyDescent="0.25">
      <c r="A160" s="69" t="s">
        <v>713</v>
      </c>
      <c r="B160" s="69"/>
      <c r="C160" s="70" t="s">
        <v>709</v>
      </c>
      <c r="D160" s="70" t="s">
        <v>495</v>
      </c>
      <c r="E160" s="70" t="s">
        <v>710</v>
      </c>
      <c r="F160" s="69" t="s">
        <v>976</v>
      </c>
      <c r="G160" s="102" t="s">
        <v>714</v>
      </c>
      <c r="H160" s="103" t="s">
        <v>715</v>
      </c>
      <c r="I160" s="80">
        <v>7000</v>
      </c>
      <c r="J160" s="80">
        <v>7000</v>
      </c>
      <c r="K160" s="80">
        <v>6962.5</v>
      </c>
      <c r="L160" s="80">
        <f>M160-K160</f>
        <v>1462.1299999999992</v>
      </c>
      <c r="M160" s="80">
        <v>8424.6299999999992</v>
      </c>
      <c r="N160" s="78">
        <v>40</v>
      </c>
      <c r="O160" s="78" t="s">
        <v>703</v>
      </c>
      <c r="P160" s="81">
        <v>44588</v>
      </c>
      <c r="Q160" s="78">
        <v>44594</v>
      </c>
      <c r="R160" s="78" t="s">
        <v>711</v>
      </c>
      <c r="S160" s="78" t="s">
        <v>712</v>
      </c>
      <c r="T160" s="78">
        <v>1</v>
      </c>
      <c r="U160" s="76" t="s">
        <v>1172</v>
      </c>
      <c r="V160" s="77"/>
    </row>
    <row r="1048495" spans="1:22" x14ac:dyDescent="0.25">
      <c r="A1048495" s="36"/>
      <c r="B1048495" s="36"/>
      <c r="C1048495" s="37"/>
      <c r="D1048495" s="37"/>
      <c r="E1048495" s="37"/>
      <c r="F1048495" s="36"/>
      <c r="G1048495" s="37"/>
      <c r="H1048495" s="36"/>
      <c r="I1048495" s="38"/>
      <c r="J1048495" s="39"/>
      <c r="K1048495" s="39"/>
      <c r="L1048495" s="15"/>
      <c r="M1048495" s="15"/>
      <c r="N1048495" s="24"/>
      <c r="O1048495" s="24"/>
      <c r="P1048495" s="40"/>
      <c r="Q1048495" s="40"/>
      <c r="R1048495" s="40"/>
      <c r="S1048495" s="40"/>
      <c r="T1048495" s="41"/>
      <c r="U1048495" s="24"/>
      <c r="V1048495" s="24"/>
    </row>
  </sheetData>
  <customSheetViews>
    <customSheetView guid="{23A4B296-5059-4868-B050-512E9CFEFB94}" fitToPage="1">
      <pane ySplit="1" topLeftCell="A2" activePane="bottomLeft" state="frozen"/>
      <selection pane="bottomLeft"/>
      <pageMargins left="0.7" right="0.7" top="0.75" bottom="0.75" header="0.3" footer="0.3"/>
      <pageSetup paperSize="9" scale="44" fitToHeight="0" orientation="landscape" r:id="rId1"/>
    </customSheetView>
    <customSheetView guid="{2192ECC8-05E2-4BE6-A83F-37050B0BC6EE}" scale="90" fitToPage="1">
      <pane ySplit="1" topLeftCell="A2" activePane="bottomLeft" state="frozen"/>
      <selection pane="bottomLeft" activeCell="D8" sqref="D8"/>
      <pageMargins left="0.7" right="0.7" top="0.75" bottom="0.75" header="0.3" footer="0.3"/>
      <pageSetup paperSize="9" scale="45" fitToHeight="0" orientation="landscape" r:id="rId2"/>
    </customSheetView>
    <customSheetView guid="{6BCC436C-2DC9-41DB-836B-4C1977E4C666}" showPageBreaks="1" fitToPage="1">
      <pane ySplit="1" topLeftCell="A14" activePane="bottomLeft" state="frozen"/>
      <selection pane="bottomLeft" activeCell="A30" sqref="A30"/>
      <pageMargins left="0.7" right="0.7" top="0.75" bottom="0.75" header="0.3" footer="0.3"/>
      <pageSetup paperSize="9" scale="45" fitToHeight="0" orientation="landscape" r:id="rId3"/>
    </customSheetView>
    <customSheetView guid="{E2731E68-1500-4DE5-8106-FA7AA1897524}" fitToPage="1" topLeftCell="C1">
      <pane ySplit="1" topLeftCell="A2" activePane="bottomLeft" state="frozen"/>
      <selection pane="bottomLeft" activeCell="M14" sqref="M14"/>
      <pageMargins left="0.7" right="0.7" top="0.75" bottom="0.75" header="0.3" footer="0.3"/>
      <pageSetup paperSize="9" scale="46" fitToHeight="0" orientation="landscape" r:id="rId4"/>
    </customSheetView>
    <customSheetView guid="{C957013D-BF88-448B-85F8-50FBA124866A}" fitToPage="1">
      <pane ySplit="1" topLeftCell="A35" activePane="bottomLeft" state="frozen"/>
      <selection pane="bottomLeft" activeCell="I39" sqref="I39"/>
      <pageMargins left="0.7" right="0.7" top="0.75" bottom="0.75" header="0.3" footer="0.3"/>
      <pageSetup paperSize="9" scale="46" fitToHeight="0" orientation="landscape" r:id="rId5"/>
    </customSheetView>
    <customSheetView guid="{F79B72A3-5B84-4B27-B5E0-2542972A6716}" scale="90" fitToPage="1" topLeftCell="C1">
      <pane ySplit="1" topLeftCell="A12" activePane="bottomLeft" state="frozen"/>
      <selection pane="bottomLeft" activeCell="T12" sqref="T12"/>
      <pageMargins left="0.7" right="0.7" top="0.75" bottom="0.75" header="0.3" footer="0.3"/>
      <pageSetup paperSize="9" scale="45" fitToHeight="0" orientation="landscape" r:id="rId6"/>
    </customSheetView>
    <customSheetView guid="{51A90EEB-9759-4FC3-B0C1-5F06732FC073}" scale="90" fitToPage="1" topLeftCell="B1">
      <pane ySplit="1" topLeftCell="A2" activePane="bottomLeft" state="frozen"/>
      <selection pane="bottomLeft" activeCell="S22" sqref="S22"/>
      <pageMargins left="0.7" right="0.7" top="0.75" bottom="0.75" header="0.3" footer="0.3"/>
      <pageSetup paperSize="9" scale="45" fitToHeight="0" orientation="landscape" r:id="rId7"/>
    </customSheetView>
    <customSheetView guid="{EDAFC846-E957-4899-BCA8-968FE1EC345B}" scale="90" fitToPage="1" showAutoFilter="1">
      <pane ySplit="1" topLeftCell="A2" activePane="bottomLeft" state="frozen"/>
      <selection pane="bottomLeft" activeCell="A19" sqref="A19"/>
      <pageMargins left="0.7" right="0.7" top="0.75" bottom="0.75" header="0.3" footer="0.3"/>
      <pageSetup paperSize="9" scale="40" fitToHeight="0" orientation="landscape" r:id="rId8"/>
      <autoFilter ref="A1:Z11"/>
    </customSheetView>
    <customSheetView guid="{989F8DF6-0E5B-4E5B-8467-F3AFAE84F0CF}" scale="90" showPageBreaks="1" fitToPage="1" topLeftCell="C1">
      <pane ySplit="1" topLeftCell="A2" activePane="bottomLeft" state="frozen"/>
      <selection pane="bottomLeft" activeCell="G18" sqref="G18"/>
      <pageMargins left="0.7" right="0.7" top="0.75" bottom="0.75" header="0.3" footer="0.3"/>
      <pageSetup paperSize="9" scale="39" fitToHeight="0" orientation="landscape" r:id="rId9"/>
    </customSheetView>
  </customSheetViews>
  <pageMargins left="0.7" right="0.7" top="0.75" bottom="0.75" header="0.3" footer="0.3"/>
  <pageSetup paperSize="9" scale="39" fitToHeight="0" orientation="landscape"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2018</vt:lpstr>
      <vt:lpstr>formalizados</vt:lpstr>
    </vt:vector>
  </TitlesOfParts>
  <Company>APB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Artigues Torres</dc:creator>
  <cp:lastModifiedBy>Buades Payeras, Mª de los Ángeles</cp:lastModifiedBy>
  <cp:lastPrinted>2023-02-07T11:51:55Z</cp:lastPrinted>
  <dcterms:created xsi:type="dcterms:W3CDTF">2018-09-18T07:06:55Z</dcterms:created>
  <dcterms:modified xsi:type="dcterms:W3CDTF">2023-06-28T09:07:55Z</dcterms:modified>
</cp:coreProperties>
</file>